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8_{BBA038FD-5A62-4CA4-ADEB-378B59884B6B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SHEET1" sheetId="1" r:id="rId1"/>
    <sheet name="SHEET2" sheetId="2" r:id="rId2"/>
    <sheet name="Blank" sheetId="9" r:id="rId3"/>
    <sheet name="Invoice" sheetId="11" r:id="rId4"/>
    <sheet name="January 2025" sheetId="10" r:id="rId5"/>
    <sheet name="CEI" sheetId="12" r:id="rId6"/>
    <sheet name="FORMATTING" sheetId="3" r:id="rId7"/>
    <sheet name="SPECIAL" sheetId="7" r:id="rId8"/>
    <sheet name="SORT DATA" sheetId="8" r:id="rId9"/>
  </sheets>
  <definedNames>
    <definedName name="bonus">SPECIAL!$I$1:$I$2</definedName>
    <definedName name="_xlnm.Print_Area" localSheetId="3">Invoice!$A$1:$H$16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6" i="12" l="1"/>
  <c r="B18" i="12" s="1"/>
  <c r="B7" i="12"/>
  <c r="D38" i="10" l="1"/>
  <c r="C38" i="10"/>
  <c r="D30" i="10"/>
  <c r="C30" i="10"/>
  <c r="D22" i="10"/>
  <c r="C22" i="10"/>
  <c r="A8" i="10"/>
  <c r="A9" i="10" s="1"/>
  <c r="A10" i="10" s="1"/>
  <c r="A11" i="10" s="1"/>
  <c r="A12" i="10" s="1"/>
  <c r="A13" i="10" s="1"/>
  <c r="A15" i="10" s="1"/>
  <c r="A23" i="10" l="1"/>
  <c r="A24" i="10" s="1"/>
  <c r="A25" i="10" s="1"/>
  <c r="A26" i="10" s="1"/>
  <c r="A27" i="10" s="1"/>
  <c r="A28" i="10" s="1"/>
  <c r="A29" i="10" s="1"/>
  <c r="A31" i="10" s="1"/>
  <c r="A32" i="10" s="1"/>
  <c r="A33" i="10" s="1"/>
  <c r="A34" i="10" s="1"/>
  <c r="A35" i="10" s="1"/>
  <c r="A36" i="10" s="1"/>
  <c r="A37" i="10" s="1"/>
  <c r="A39" i="10" s="1"/>
  <c r="A40" i="10" s="1"/>
  <c r="A41" i="10" s="1"/>
  <c r="A42" i="10" s="1"/>
  <c r="A43" i="10" s="1"/>
  <c r="A44" i="10" s="1"/>
  <c r="A45" i="10" s="1"/>
  <c r="A16" i="10"/>
  <c r="A17" i="10" s="1"/>
  <c r="A18" i="10" s="1"/>
  <c r="A19" i="10" s="1"/>
  <c r="A20" i="10" s="1"/>
  <c r="A21" i="10" s="1"/>
  <c r="D6" i="1" l="1"/>
  <c r="D7" i="1"/>
  <c r="D8" i="1"/>
  <c r="G2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K81" i="8"/>
  <c r="K82" i="8"/>
  <c r="K83" i="8"/>
  <c r="K84" i="8"/>
  <c r="K85" i="8"/>
  <c r="K86" i="8"/>
  <c r="K87" i="8"/>
  <c r="K88" i="8"/>
  <c r="K89" i="8"/>
  <c r="K90" i="8"/>
  <c r="K91" i="8"/>
  <c r="K92" i="8"/>
  <c r="K93" i="8"/>
  <c r="K94" i="8"/>
  <c r="K95" i="8"/>
  <c r="K96" i="8"/>
  <c r="K97" i="8"/>
  <c r="K98" i="8"/>
  <c r="B16" i="7" l="1"/>
  <c r="B15" i="7"/>
  <c r="B14" i="7"/>
  <c r="B13" i="7"/>
  <c r="D11" i="7"/>
  <c r="F11" i="7" s="1"/>
  <c r="D10" i="7"/>
  <c r="F10" i="7" s="1"/>
  <c r="F9" i="7"/>
  <c r="D9" i="7"/>
  <c r="D8" i="7"/>
  <c r="F8" i="7" s="1"/>
  <c r="D7" i="7"/>
  <c r="F7" i="7" s="1"/>
  <c r="D6" i="7"/>
  <c r="F6" i="7" s="1"/>
  <c r="B16" i="3" l="1"/>
  <c r="B15" i="3"/>
  <c r="B14" i="3"/>
  <c r="B13" i="3"/>
  <c r="D11" i="3"/>
  <c r="F11" i="3" s="1"/>
  <c r="D10" i="3"/>
  <c r="F10" i="3" s="1"/>
  <c r="D9" i="3"/>
  <c r="F9" i="3" s="1"/>
  <c r="D8" i="3"/>
  <c r="F8" i="3" s="1"/>
  <c r="D7" i="3"/>
  <c r="F7" i="3" s="1"/>
  <c r="D6" i="3"/>
  <c r="F6" i="3" s="1"/>
  <c r="B16" i="2" l="1"/>
  <c r="B15" i="2"/>
  <c r="B14" i="2"/>
  <c r="B13" i="2"/>
  <c r="D9" i="2"/>
  <c r="F9" i="2" s="1"/>
  <c r="D10" i="2"/>
  <c r="F10" i="2" s="1"/>
  <c r="D11" i="2"/>
  <c r="F11" i="2" s="1"/>
  <c r="D8" i="2"/>
  <c r="F8" i="2" s="1"/>
  <c r="D7" i="2"/>
  <c r="F7" i="2" s="1"/>
  <c r="D6" i="2"/>
  <c r="F6" i="2" s="1"/>
</calcChain>
</file>

<file path=xl/sharedStrings.xml><?xml version="1.0" encoding="utf-8"?>
<sst xmlns="http://schemas.openxmlformats.org/spreadsheetml/2006/main" count="676" uniqueCount="351">
  <si>
    <t>Jan</t>
  </si>
  <si>
    <t>Feb</t>
  </si>
  <si>
    <t>Mar</t>
  </si>
  <si>
    <t>Apr</t>
  </si>
  <si>
    <t>May</t>
  </si>
  <si>
    <t>Jun</t>
  </si>
  <si>
    <t>SALES</t>
  </si>
  <si>
    <t>RETURNS</t>
  </si>
  <si>
    <t>TOTAL</t>
  </si>
  <si>
    <t>Total</t>
  </si>
  <si>
    <t>Average</t>
  </si>
  <si>
    <t>Min</t>
  </si>
  <si>
    <t>Max</t>
  </si>
  <si>
    <t>Bonus</t>
  </si>
  <si>
    <t>VALUE</t>
  </si>
  <si>
    <t>PROFIT</t>
  </si>
  <si>
    <t>Toms Travel Agency</t>
  </si>
  <si>
    <t>For 2016</t>
  </si>
  <si>
    <t>Water Rides</t>
  </si>
  <si>
    <t>Australia</t>
  </si>
  <si>
    <t>AW59</t>
  </si>
  <si>
    <t>Tooley</t>
  </si>
  <si>
    <t>Amy</t>
  </si>
  <si>
    <t>RH</t>
  </si>
  <si>
    <t>Scary Rides</t>
  </si>
  <si>
    <t>AA70</t>
  </si>
  <si>
    <t>Binga</t>
  </si>
  <si>
    <t>Erin</t>
  </si>
  <si>
    <t>R</t>
  </si>
  <si>
    <t>Shows</t>
  </si>
  <si>
    <t>Germany</t>
  </si>
  <si>
    <t>GS09</t>
  </si>
  <si>
    <t>Whitney</t>
  </si>
  <si>
    <t>Sam</t>
  </si>
  <si>
    <t>DR</t>
  </si>
  <si>
    <t>Children's Rides</t>
  </si>
  <si>
    <t>AC53</t>
  </si>
  <si>
    <t>Thomas</t>
  </si>
  <si>
    <t>Greg</t>
  </si>
  <si>
    <t>AW48</t>
  </si>
  <si>
    <t>Owens</t>
  </si>
  <si>
    <t>Alice</t>
  </si>
  <si>
    <t>D</t>
  </si>
  <si>
    <t>Great Britain</t>
  </si>
  <si>
    <t>GBA48</t>
  </si>
  <si>
    <t>Brown</t>
  </si>
  <si>
    <t>Geoff</t>
  </si>
  <si>
    <t>DRH</t>
  </si>
  <si>
    <t>GC02</t>
  </si>
  <si>
    <t>Martin</t>
  </si>
  <si>
    <t>Paul</t>
  </si>
  <si>
    <t>DH</t>
  </si>
  <si>
    <t>GBA23</t>
  </si>
  <si>
    <t>Winters</t>
  </si>
  <si>
    <t>Jane</t>
  </si>
  <si>
    <t>Canada</t>
  </si>
  <si>
    <t>CS32</t>
  </si>
  <si>
    <t>Smith</t>
  </si>
  <si>
    <t>Katie</t>
  </si>
  <si>
    <t>GA57</t>
  </si>
  <si>
    <t>Stewart</t>
  </si>
  <si>
    <t>Helen</t>
  </si>
  <si>
    <t>GBA33</t>
  </si>
  <si>
    <t>Hayes</t>
  </si>
  <si>
    <t>Christine</t>
  </si>
  <si>
    <t>AW04</t>
  </si>
  <si>
    <t>Sullivan</t>
  </si>
  <si>
    <t>Lorrie</t>
  </si>
  <si>
    <t>GC24</t>
  </si>
  <si>
    <t>Gibbs</t>
  </si>
  <si>
    <t>Richard</t>
  </si>
  <si>
    <t>AS12</t>
  </si>
  <si>
    <t>Sloan</t>
  </si>
  <si>
    <t>Grace</t>
  </si>
  <si>
    <t>GW11</t>
  </si>
  <si>
    <t>Petty</t>
  </si>
  <si>
    <t>Sue</t>
  </si>
  <si>
    <t>AS23</t>
  </si>
  <si>
    <t>Calvin</t>
  </si>
  <si>
    <t>Marianne</t>
  </si>
  <si>
    <t>H</t>
  </si>
  <si>
    <t>CS79</t>
  </si>
  <si>
    <t>Miller</t>
  </si>
  <si>
    <t>Theresa</t>
  </si>
  <si>
    <t>AW39</t>
  </si>
  <si>
    <t>Williams</t>
  </si>
  <si>
    <t>Esther</t>
  </si>
  <si>
    <t>GW47</t>
  </si>
  <si>
    <t>Barthoff</t>
  </si>
  <si>
    <t>Tim</t>
  </si>
  <si>
    <t>GC07</t>
  </si>
  <si>
    <t>Taylor</t>
  </si>
  <si>
    <t>Holly</t>
  </si>
  <si>
    <t>AA02</t>
  </si>
  <si>
    <t>Frieda</t>
  </si>
  <si>
    <t>GBW12</t>
  </si>
  <si>
    <t>Howard</t>
  </si>
  <si>
    <t>Bradley</t>
  </si>
  <si>
    <t>GA27</t>
  </si>
  <si>
    <t>Jacobs</t>
  </si>
  <si>
    <t>John</t>
  </si>
  <si>
    <t>GC26</t>
  </si>
  <si>
    <t>Switzer</t>
  </si>
  <si>
    <t>Maria</t>
  </si>
  <si>
    <t>GS54</t>
  </si>
  <si>
    <t>Kim</t>
  </si>
  <si>
    <t>CC45</t>
  </si>
  <si>
    <t>Dandrow</t>
  </si>
  <si>
    <t>Shirley</t>
  </si>
  <si>
    <t>GBW66</t>
  </si>
  <si>
    <t>Abel</t>
  </si>
  <si>
    <t>William</t>
  </si>
  <si>
    <t>GA23</t>
  </si>
  <si>
    <t>Robinson</t>
  </si>
  <si>
    <t>Paula</t>
  </si>
  <si>
    <t>CW03</t>
  </si>
  <si>
    <t>Reed</t>
  </si>
  <si>
    <t>Kris</t>
  </si>
  <si>
    <t>AA25</t>
  </si>
  <si>
    <t>Winger</t>
  </si>
  <si>
    <t>Lindsey</t>
  </si>
  <si>
    <t>AC17</t>
  </si>
  <si>
    <t>Simmons</t>
  </si>
  <si>
    <t>Lynne</t>
  </si>
  <si>
    <t>GA08</t>
  </si>
  <si>
    <t>McDonald</t>
  </si>
  <si>
    <t>Jerry</t>
  </si>
  <si>
    <t>AW58</t>
  </si>
  <si>
    <t>Lewis</t>
  </si>
  <si>
    <t>Michael</t>
  </si>
  <si>
    <t>GBA24</t>
  </si>
  <si>
    <t>Lillie</t>
  </si>
  <si>
    <t>Christina</t>
  </si>
  <si>
    <t>AC27</t>
  </si>
  <si>
    <t>Trelly</t>
  </si>
  <si>
    <t>Edward</t>
  </si>
  <si>
    <t>GW30</t>
  </si>
  <si>
    <t>Karina</t>
  </si>
  <si>
    <t>GBS69</t>
  </si>
  <si>
    <t>Masters</t>
  </si>
  <si>
    <t>Todd</t>
  </si>
  <si>
    <t>GBW05</t>
  </si>
  <si>
    <t>Wheeler</t>
  </si>
  <si>
    <t>Bill</t>
  </si>
  <si>
    <t>AW69</t>
  </si>
  <si>
    <t>Maccaluso</t>
  </si>
  <si>
    <t>Joshua</t>
  </si>
  <si>
    <t>CW30</t>
  </si>
  <si>
    <t>Snyder</t>
  </si>
  <si>
    <t>Jennifer</t>
  </si>
  <si>
    <t>GBC09</t>
  </si>
  <si>
    <t>Mazza</t>
  </si>
  <si>
    <t>Dominick</t>
  </si>
  <si>
    <t>GBA21</t>
  </si>
  <si>
    <t>Hillen</t>
  </si>
  <si>
    <t>Brooks</t>
  </si>
  <si>
    <t>GC20</t>
  </si>
  <si>
    <t>Paterson</t>
  </si>
  <si>
    <t>Henry</t>
  </si>
  <si>
    <t>GBA14</t>
  </si>
  <si>
    <t>Tucker</t>
  </si>
  <si>
    <t>Carol</t>
  </si>
  <si>
    <t>AS29</t>
  </si>
  <si>
    <t>Singer</t>
  </si>
  <si>
    <t>Steve</t>
  </si>
  <si>
    <t>GW37</t>
  </si>
  <si>
    <t>Feldsott</t>
  </si>
  <si>
    <t>George</t>
  </si>
  <si>
    <t>CA40</t>
  </si>
  <si>
    <t>Briscoll</t>
  </si>
  <si>
    <t>Doug</t>
  </si>
  <si>
    <t>CC23</t>
  </si>
  <si>
    <t>Davidson</t>
  </si>
  <si>
    <t>Anne</t>
  </si>
  <si>
    <t>GBC64</t>
  </si>
  <si>
    <t>Davies</t>
  </si>
  <si>
    <t>Lance</t>
  </si>
  <si>
    <t>GBS16</t>
  </si>
  <si>
    <t>Earnhart</t>
  </si>
  <si>
    <t>Kyle</t>
  </si>
  <si>
    <t>AA35</t>
  </si>
  <si>
    <t>Bowers</t>
  </si>
  <si>
    <t>Melanie</t>
  </si>
  <si>
    <t>GBA28</t>
  </si>
  <si>
    <t>Richardson</t>
  </si>
  <si>
    <t>GS07</t>
  </si>
  <si>
    <t>Simpson</t>
  </si>
  <si>
    <t>GBA29</t>
  </si>
  <si>
    <t>Mayron</t>
  </si>
  <si>
    <t>Kathy</t>
  </si>
  <si>
    <t>GBC49</t>
  </si>
  <si>
    <t>Connors</t>
  </si>
  <si>
    <t>GBC65</t>
  </si>
  <si>
    <t>Steadman</t>
  </si>
  <si>
    <t>Molly</t>
  </si>
  <si>
    <t>CA06</t>
  </si>
  <si>
    <t>Mallory</t>
  </si>
  <si>
    <t>Fred</t>
  </si>
  <si>
    <t>GC12</t>
  </si>
  <si>
    <t>Altman</t>
  </si>
  <si>
    <t>Mary</t>
  </si>
  <si>
    <t>AW24</t>
  </si>
  <si>
    <t>Allen</t>
  </si>
  <si>
    <t>Peter</t>
  </si>
  <si>
    <t>GW32</t>
  </si>
  <si>
    <t>Barber</t>
  </si>
  <si>
    <t>GS40</t>
  </si>
  <si>
    <t>Brian</t>
  </si>
  <si>
    <t>GBW77</t>
  </si>
  <si>
    <t>Reagan</t>
  </si>
  <si>
    <t>Laura</t>
  </si>
  <si>
    <t>GBC29</t>
  </si>
  <si>
    <t>James</t>
  </si>
  <si>
    <t>GBA34</t>
  </si>
  <si>
    <t>Drake</t>
  </si>
  <si>
    <t>Susan</t>
  </si>
  <si>
    <t>AW09</t>
  </si>
  <si>
    <t>Parker</t>
  </si>
  <si>
    <t>Joanne</t>
  </si>
  <si>
    <t>CS15</t>
  </si>
  <si>
    <t>Reese</t>
  </si>
  <si>
    <t>Donald</t>
  </si>
  <si>
    <t>GBC08</t>
  </si>
  <si>
    <t>Cuffaro</t>
  </si>
  <si>
    <t>Robert</t>
  </si>
  <si>
    <t>GW15</t>
  </si>
  <si>
    <t>Hinkelman</t>
  </si>
  <si>
    <t>Brad</t>
  </si>
  <si>
    <t>CA80</t>
  </si>
  <si>
    <t>Ness</t>
  </si>
  <si>
    <t>Theodore</t>
  </si>
  <si>
    <t>GA49</t>
  </si>
  <si>
    <t>Sung</t>
  </si>
  <si>
    <t>AW07</t>
  </si>
  <si>
    <t>MacFall</t>
  </si>
  <si>
    <t>Jeri Lynn</t>
  </si>
  <si>
    <t>GW04</t>
  </si>
  <si>
    <t>Strong</t>
  </si>
  <si>
    <t>Jeffrey</t>
  </si>
  <si>
    <t>AS03</t>
  </si>
  <si>
    <t>Banks</t>
  </si>
  <si>
    <t>Jacqueline</t>
  </si>
  <si>
    <t>GBA19</t>
  </si>
  <si>
    <t>Julia</t>
  </si>
  <si>
    <t>GW18</t>
  </si>
  <si>
    <t>Hill</t>
  </si>
  <si>
    <t>AC49</t>
  </si>
  <si>
    <t>Kramer</t>
  </si>
  <si>
    <t>Dean</t>
  </si>
  <si>
    <t>GBS57</t>
  </si>
  <si>
    <t>Hoffman</t>
  </si>
  <si>
    <t>CA18</t>
  </si>
  <si>
    <t>Gorski</t>
  </si>
  <si>
    <t>GBC11</t>
  </si>
  <si>
    <t>Rich</t>
  </si>
  <si>
    <t>GBW47</t>
  </si>
  <si>
    <t>Murray</t>
  </si>
  <si>
    <t>GBS59</t>
  </si>
  <si>
    <t>Hume</t>
  </si>
  <si>
    <t>Chris</t>
  </si>
  <si>
    <t>GW14</t>
  </si>
  <si>
    <t>Ambrose</t>
  </si>
  <si>
    <t>Bob</t>
  </si>
  <si>
    <t>CC76</t>
  </si>
  <si>
    <t>Rose</t>
  </si>
  <si>
    <t>Seth</t>
  </si>
  <si>
    <t>GBC05</t>
  </si>
  <si>
    <t>Chen</t>
  </si>
  <si>
    <t>Shing</t>
  </si>
  <si>
    <t>GC25</t>
  </si>
  <si>
    <t>Swayne</t>
  </si>
  <si>
    <t>Harry</t>
  </si>
  <si>
    <t>CA26</t>
  </si>
  <si>
    <t>Halal</t>
  </si>
  <si>
    <t>Cheryl</t>
  </si>
  <si>
    <t>GC04</t>
  </si>
  <si>
    <t>Bally</t>
  </si>
  <si>
    <t>Barry</t>
  </si>
  <si>
    <t>CW19</t>
  </si>
  <si>
    <t>Califano</t>
  </si>
  <si>
    <t>GBS45</t>
  </si>
  <si>
    <t>DeVinney</t>
  </si>
  <si>
    <t>Kristen</t>
  </si>
  <si>
    <t>GBC07</t>
  </si>
  <si>
    <t>Culbert</t>
  </si>
  <si>
    <t>Frank</t>
  </si>
  <si>
    <t>AW55</t>
  </si>
  <si>
    <t>Teri</t>
  </si>
  <si>
    <t>CW58</t>
  </si>
  <si>
    <t>Colleen</t>
  </si>
  <si>
    <t>GBW09</t>
  </si>
  <si>
    <t>Willis</t>
  </si>
  <si>
    <t>Sean</t>
  </si>
  <si>
    <t>GW29</t>
  </si>
  <si>
    <t>Kling</t>
  </si>
  <si>
    <t>Sara</t>
  </si>
  <si>
    <t>GROSS PAY</t>
  </si>
  <si>
    <t>HOURLY RATE</t>
  </si>
  <si>
    <t>HRS</t>
  </si>
  <si>
    <t>BEN</t>
  </si>
  <si>
    <t>DATE of HIRE</t>
  </si>
  <si>
    <t>DEPT</t>
  </si>
  <si>
    <t>DIVISION</t>
  </si>
  <si>
    <t>EMP#</t>
  </si>
  <si>
    <t>LAST</t>
  </si>
  <si>
    <t>FIRST</t>
  </si>
  <si>
    <t>NUM</t>
  </si>
  <si>
    <t>Payroll for the period ending</t>
  </si>
  <si>
    <t>Splash International Theme Park</t>
  </si>
  <si>
    <t>DATE</t>
  </si>
  <si>
    <r>
      <t xml:space="preserve">STSP 97 </t>
    </r>
    <r>
      <rPr>
        <b/>
        <sz val="11"/>
        <color theme="1"/>
        <rFont val="Calibri"/>
        <family val="2"/>
        <scheme val="minor"/>
      </rPr>
      <t>(SS)</t>
    </r>
  </si>
  <si>
    <r>
      <t xml:space="preserve">STSP 97 </t>
    </r>
    <r>
      <rPr>
        <b/>
        <sz val="11"/>
        <color theme="1"/>
        <rFont val="Calibri"/>
        <family val="2"/>
        <scheme val="minor"/>
      </rPr>
      <t>(BX)</t>
    </r>
  </si>
  <si>
    <r>
      <t>STSP 325</t>
    </r>
    <r>
      <rPr>
        <b/>
        <sz val="11"/>
        <color theme="1"/>
        <rFont val="Calibri"/>
        <family val="2"/>
        <scheme val="minor"/>
      </rPr>
      <t xml:space="preserve"> (SS)</t>
    </r>
  </si>
  <si>
    <t>2000 LB SUPER SACK</t>
  </si>
  <si>
    <t>2105 LB POLY BAGS</t>
  </si>
  <si>
    <t>2205 LB SUPER SACK</t>
  </si>
  <si>
    <t>AMOUNT</t>
  </si>
  <si>
    <t>weekly sum</t>
  </si>
  <si>
    <t>PRICE</t>
  </si>
  <si>
    <t>COST</t>
  </si>
  <si>
    <t>B47: TOTAL SUM is adding up all of the individual days (not the weekly sum)</t>
  </si>
  <si>
    <t>B14: weekly Sum is amounts above multiplied by PRICE in B48</t>
  </si>
  <si>
    <t>INVOICE</t>
  </si>
  <si>
    <t>DESCRIPTION</t>
  </si>
  <si>
    <t>QTY</t>
  </si>
  <si>
    <t>UNIT PRICE</t>
  </si>
  <si>
    <t>Service fee</t>
  </si>
  <si>
    <t>Labor: 5 hours at $75/hr</t>
  </si>
  <si>
    <t>New client discount</t>
  </si>
  <si>
    <t>Thank you for your business!</t>
  </si>
  <si>
    <t>SUBTOTAL</t>
  </si>
  <si>
    <t>TAX RATE</t>
  </si>
  <si>
    <t>TAX</t>
  </si>
  <si>
    <t>CEI</t>
  </si>
  <si>
    <t>CEI PROFIT AND LOSS STATEMENT</t>
  </si>
  <si>
    <t>INCOME</t>
  </si>
  <si>
    <t>Classes taught</t>
  </si>
  <si>
    <t>CMP</t>
  </si>
  <si>
    <t>Computers Mtce</t>
  </si>
  <si>
    <t>TOTAL INCOME</t>
  </si>
  <si>
    <t>EXPENSES:</t>
  </si>
  <si>
    <t>Manuals</t>
  </si>
  <si>
    <t>Rent</t>
  </si>
  <si>
    <t>Salaries</t>
  </si>
  <si>
    <t>Water</t>
  </si>
  <si>
    <t>Lawn Mtce</t>
  </si>
  <si>
    <t>Nipsco</t>
  </si>
  <si>
    <t>TOTAL EXPENSES</t>
  </si>
  <si>
    <t>5% increase</t>
  </si>
  <si>
    <t>10% Increase</t>
  </si>
  <si>
    <t>B49: COST is adding up all of the WEEKLY SUM'S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</si>
</sst>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mm/dd/yy;@"/>
    <numFmt numFmtId="166" formatCode="_([$$-409]* #,##0.00_);_([$$-409]* \(#,##0.00\);_([$$-409]* &quot;-&quot;??_);_(@_)"/>
    <numFmt numFmtId="167" formatCode="&quot;$&quot;#,##0.0000"/>
    <numFmt numFmtId="168" formatCode="0.000%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ngryBirds"/>
    </font>
    <font>
      <sz val="16"/>
      <color theme="1"/>
      <name val="AngryBirds"/>
    </font>
    <font>
      <sz val="10"/>
      <name val="Arial"/>
    </font>
    <font>
      <i/>
      <sz val="10"/>
      <name val="Arial"/>
      <family val="2"/>
    </font>
    <font>
      <b/>
      <u/>
      <sz val="12"/>
      <name val="Arial"/>
      <family val="2"/>
    </font>
    <font>
      <b/>
      <sz val="11"/>
      <color theme="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Arial"/>
      <family val="2"/>
    </font>
    <font>
      <b/>
      <sz val="20"/>
      <color theme="4" tint="-0.499984740745262"/>
      <name val="Cambria"/>
      <family val="2"/>
      <scheme val="major"/>
    </font>
    <font>
      <sz val="16"/>
      <name val="Cambria"/>
      <family val="2"/>
      <scheme val="major"/>
    </font>
    <font>
      <sz val="11"/>
      <name val="Cambria"/>
      <family val="2"/>
      <scheme val="major"/>
    </font>
    <font>
      <b/>
      <sz val="36"/>
      <color theme="4" tint="-0.249977111117893"/>
      <name val="Cambria"/>
      <family val="2"/>
      <scheme val="maj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u/>
      <sz val="10"/>
      <color indexed="12"/>
      <name val="Arial"/>
      <family val="2"/>
    </font>
    <font>
      <b/>
      <i/>
      <sz val="12"/>
      <color theme="4" tint="-0.249977111117893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theme="4" tint="-0.24994659260841701"/>
      </bottom>
      <diagonal/>
    </border>
    <border>
      <left/>
      <right style="hair">
        <color auto="1"/>
      </right>
      <top style="hair">
        <color auto="1"/>
      </top>
      <bottom style="thin">
        <color theme="4" tint="-0.2499465926084170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4" tint="-0.24994659260841701"/>
      </bottom>
      <diagonal/>
    </border>
    <border>
      <left style="hair">
        <color auto="1"/>
      </left>
      <right/>
      <top style="hair">
        <color auto="1"/>
      </top>
      <bottom style="thin">
        <color theme="4" tint="-0.24994659260841701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14" fillId="0" borderId="0"/>
    <xf numFmtId="0" fontId="21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9" fontId="0" fillId="0" borderId="0" xfId="2" applyFont="1"/>
    <xf numFmtId="0" fontId="2" fillId="0" borderId="0" xfId="0" applyFont="1"/>
    <xf numFmtId="44" fontId="0" fillId="0" borderId="0" xfId="1" applyFont="1"/>
    <xf numFmtId="0" fontId="5" fillId="0" borderId="0" xfId="3"/>
    <xf numFmtId="164" fontId="5" fillId="0" borderId="0" xfId="3" applyNumberFormat="1"/>
    <xf numFmtId="0" fontId="5" fillId="0" borderId="0" xfId="3" applyAlignment="1">
      <alignment horizontal="center"/>
    </xf>
    <xf numFmtId="15" fontId="5" fillId="0" borderId="0" xfId="3" applyNumberFormat="1"/>
    <xf numFmtId="0" fontId="6" fillId="0" borderId="1" xfId="3" applyFont="1" applyBorder="1" applyAlignment="1">
      <alignment wrapText="1"/>
    </xf>
    <xf numFmtId="0" fontId="6" fillId="0" borderId="1" xfId="3" applyFont="1" applyBorder="1"/>
    <xf numFmtId="0" fontId="6" fillId="0" borderId="1" xfId="3" applyFont="1" applyBorder="1" applyAlignment="1">
      <alignment horizontal="center"/>
    </xf>
    <xf numFmtId="0" fontId="6" fillId="0" borderId="0" xfId="3" applyFont="1"/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0" fillId="0" borderId="0" xfId="0" applyFont="1"/>
    <xf numFmtId="165" fontId="11" fillId="2" borderId="6" xfId="0" applyNumberFormat="1" applyFont="1" applyFill="1" applyBorder="1" applyAlignment="1">
      <alignment horizontal="center"/>
    </xf>
    <xf numFmtId="3" fontId="11" fillId="2" borderId="6" xfId="0" applyNumberFormat="1" applyFont="1" applyFill="1" applyBorder="1" applyAlignment="1">
      <alignment horizontal="center"/>
    </xf>
    <xf numFmtId="3" fontId="12" fillId="2" borderId="6" xfId="0" applyNumberFormat="1" applyFont="1" applyFill="1" applyBorder="1" applyAlignment="1">
      <alignment horizontal="center"/>
    </xf>
    <xf numFmtId="0" fontId="0" fillId="2" borderId="0" xfId="0" applyFill="1"/>
    <xf numFmtId="0" fontId="2" fillId="2" borderId="6" xfId="0" applyFont="1" applyFill="1" applyBorder="1" applyAlignment="1">
      <alignment horizontal="center"/>
    </xf>
    <xf numFmtId="165" fontId="11" fillId="2" borderId="8" xfId="0" applyNumberFormat="1" applyFont="1" applyFill="1" applyBorder="1" applyAlignment="1">
      <alignment horizontal="center"/>
    </xf>
    <xf numFmtId="164" fontId="13" fillId="2" borderId="8" xfId="0" applyNumberFormat="1" applyFont="1" applyFill="1" applyBorder="1" applyAlignment="1">
      <alignment horizontal="center"/>
    </xf>
    <xf numFmtId="14" fontId="0" fillId="0" borderId="6" xfId="0" applyNumberFormat="1" applyBorder="1"/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166" fontId="0" fillId="0" borderId="6" xfId="1" applyNumberFormat="1" applyFont="1" applyBorder="1"/>
    <xf numFmtId="164" fontId="0" fillId="0" borderId="6" xfId="1" applyNumberFormat="1" applyFont="1" applyBorder="1" applyAlignment="1">
      <alignment horizontal="center"/>
    </xf>
    <xf numFmtId="166" fontId="0" fillId="0" borderId="0" xfId="1" applyNumberFormat="1" applyFont="1"/>
    <xf numFmtId="14" fontId="2" fillId="3" borderId="6" xfId="0" applyNumberFormat="1" applyFont="1" applyFill="1" applyBorder="1"/>
    <xf numFmtId="0" fontId="2" fillId="3" borderId="6" xfId="0" applyFont="1" applyFill="1" applyBorder="1" applyAlignment="1">
      <alignment horizontal="center"/>
    </xf>
    <xf numFmtId="0" fontId="2" fillId="3" borderId="0" xfId="0" applyFont="1" applyFill="1"/>
    <xf numFmtId="164" fontId="2" fillId="3" borderId="6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6" xfId="0" applyNumberFormat="1" applyBorder="1" applyAlignment="1">
      <alignment horizontal="center"/>
    </xf>
    <xf numFmtId="14" fontId="2" fillId="0" borderId="9" xfId="0" applyNumberFormat="1" applyFont="1" applyBorder="1"/>
    <xf numFmtId="0" fontId="2" fillId="0" borderId="9" xfId="0" applyFont="1" applyBorder="1" applyAlignment="1">
      <alignment horizontal="center"/>
    </xf>
    <xf numFmtId="14" fontId="2" fillId="0" borderId="6" xfId="0" applyNumberFormat="1" applyFont="1" applyBorder="1"/>
    <xf numFmtId="164" fontId="2" fillId="0" borderId="9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3" fontId="2" fillId="0" borderId="9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167" fontId="0" fillId="0" borderId="6" xfId="0" applyNumberFormat="1" applyBorder="1" applyAlignment="1">
      <alignment horizontal="center"/>
    </xf>
    <xf numFmtId="164" fontId="0" fillId="4" borderId="6" xfId="0" applyNumberFormat="1" applyFill="1" applyBorder="1" applyAlignment="1">
      <alignment horizontal="center"/>
    </xf>
    <xf numFmtId="0" fontId="15" fillId="0" borderId="0" xfId="4" applyFont="1" applyAlignment="1" applyProtection="1">
      <alignment vertical="center"/>
      <protection locked="0"/>
    </xf>
    <xf numFmtId="0" fontId="16" fillId="0" borderId="0" xfId="4" applyFont="1" applyAlignment="1" applyProtection="1">
      <alignment vertical="center"/>
      <protection locked="0"/>
    </xf>
    <xf numFmtId="0" fontId="17" fillId="0" borderId="0" xfId="4" applyFont="1"/>
    <xf numFmtId="0" fontId="19" fillId="0" borderId="0" xfId="4" applyFont="1"/>
    <xf numFmtId="0" fontId="20" fillId="0" borderId="0" xfId="4" applyFont="1" applyAlignment="1">
      <alignment vertical="center"/>
    </xf>
    <xf numFmtId="0" fontId="20" fillId="0" borderId="0" xfId="4" applyFont="1" applyAlignment="1" applyProtection="1">
      <alignment vertical="center"/>
      <protection locked="0"/>
    </xf>
    <xf numFmtId="0" fontId="8" fillId="5" borderId="0" xfId="4" applyFont="1" applyFill="1" applyAlignment="1">
      <alignment horizontal="center" vertical="center"/>
    </xf>
    <xf numFmtId="0" fontId="8" fillId="5" borderId="0" xfId="4" applyFont="1" applyFill="1" applyAlignment="1">
      <alignment horizontal="left" vertical="center" indent="1"/>
    </xf>
    <xf numFmtId="0" fontId="8" fillId="5" borderId="0" xfId="4" applyFont="1" applyFill="1" applyAlignment="1">
      <alignment vertical="center"/>
    </xf>
    <xf numFmtId="0" fontId="20" fillId="4" borderId="10" xfId="4" applyFont="1" applyFill="1" applyBorder="1" applyAlignment="1" applyProtection="1">
      <alignment vertical="center"/>
      <protection locked="0"/>
    </xf>
    <xf numFmtId="0" fontId="20" fillId="4" borderId="11" xfId="4" applyFont="1" applyFill="1" applyBorder="1" applyAlignment="1" applyProtection="1">
      <alignment vertical="center"/>
      <protection locked="0"/>
    </xf>
    <xf numFmtId="0" fontId="20" fillId="4" borderId="12" xfId="4" applyFont="1" applyFill="1" applyBorder="1" applyAlignment="1" applyProtection="1">
      <alignment horizontal="center" vertical="center"/>
      <protection locked="0"/>
    </xf>
    <xf numFmtId="0" fontId="20" fillId="0" borderId="14" xfId="4" applyFont="1" applyBorder="1" applyAlignment="1" applyProtection="1">
      <alignment vertical="center"/>
      <protection locked="0"/>
    </xf>
    <xf numFmtId="0" fontId="20" fillId="0" borderId="15" xfId="4" applyFont="1" applyBorder="1" applyAlignment="1" applyProtection="1">
      <alignment vertical="center"/>
      <protection locked="0"/>
    </xf>
    <xf numFmtId="0" fontId="20" fillId="0" borderId="16" xfId="4" applyFont="1" applyBorder="1" applyAlignment="1" applyProtection="1">
      <alignment horizontal="center" vertical="center"/>
      <protection locked="0"/>
    </xf>
    <xf numFmtId="43" fontId="20" fillId="0" borderId="16" xfId="4" applyNumberFormat="1" applyFont="1" applyBorder="1" applyAlignment="1" applyProtection="1">
      <alignment vertical="center"/>
      <protection locked="0"/>
    </xf>
    <xf numFmtId="43" fontId="20" fillId="0" borderId="17" xfId="4" applyNumberFormat="1" applyFont="1" applyBorder="1" applyAlignment="1">
      <alignment vertical="center"/>
    </xf>
    <xf numFmtId="10" fontId="20" fillId="0" borderId="16" xfId="4" applyNumberFormat="1" applyFont="1" applyBorder="1" applyAlignment="1" applyProtection="1">
      <alignment horizontal="center" vertical="center"/>
      <protection locked="0"/>
    </xf>
    <xf numFmtId="0" fontId="20" fillId="0" borderId="18" xfId="4" applyFont="1" applyBorder="1" applyAlignment="1" applyProtection="1">
      <alignment vertical="center"/>
      <protection locked="0"/>
    </xf>
    <xf numFmtId="0" fontId="20" fillId="0" borderId="19" xfId="4" applyFont="1" applyBorder="1" applyAlignment="1" applyProtection="1">
      <alignment vertical="center"/>
      <protection locked="0"/>
    </xf>
    <xf numFmtId="0" fontId="20" fillId="0" borderId="20" xfId="4" applyFont="1" applyBorder="1" applyAlignment="1" applyProtection="1">
      <alignment horizontal="center" vertical="center"/>
      <protection locked="0"/>
    </xf>
    <xf numFmtId="43" fontId="20" fillId="0" borderId="20" xfId="4" applyNumberFormat="1" applyFont="1" applyBorder="1" applyAlignment="1" applyProtection="1">
      <alignment vertical="center"/>
      <protection locked="0"/>
    </xf>
    <xf numFmtId="43" fontId="20" fillId="0" borderId="21" xfId="4" applyNumberFormat="1" applyFont="1" applyBorder="1" applyAlignment="1">
      <alignment vertical="center"/>
    </xf>
    <xf numFmtId="0" fontId="23" fillId="7" borderId="0" xfId="4" applyFont="1" applyFill="1" applyAlignment="1">
      <alignment horizontal="left" vertical="center" indent="1"/>
    </xf>
    <xf numFmtId="43" fontId="23" fillId="8" borderId="0" xfId="4" applyNumberFormat="1" applyFont="1" applyFill="1" applyAlignment="1">
      <alignment vertical="center"/>
    </xf>
    <xf numFmtId="0" fontId="19" fillId="0" borderId="0" xfId="4" applyFont="1" applyAlignment="1">
      <alignment vertical="center"/>
    </xf>
    <xf numFmtId="0" fontId="23" fillId="0" borderId="0" xfId="4" applyFont="1" applyAlignment="1">
      <alignment horizontal="left" vertical="center" indent="1"/>
    </xf>
    <xf numFmtId="0" fontId="23" fillId="0" borderId="0" xfId="4" applyFont="1"/>
    <xf numFmtId="168" fontId="23" fillId="8" borderId="0" xfId="4" applyNumberFormat="1" applyFont="1" applyFill="1" applyAlignment="1">
      <alignment vertical="center"/>
    </xf>
    <xf numFmtId="0" fontId="24" fillId="7" borderId="0" xfId="4" applyFont="1" applyFill="1" applyAlignment="1">
      <alignment horizontal="left" vertical="center" indent="1"/>
    </xf>
    <xf numFmtId="44" fontId="25" fillId="8" borderId="0" xfId="4" applyNumberFormat="1" applyFont="1" applyFill="1" applyAlignment="1">
      <alignment vertical="center"/>
    </xf>
    <xf numFmtId="0" fontId="20" fillId="4" borderId="12" xfId="4" applyFont="1" applyFill="1" applyBorder="1" applyAlignment="1" applyProtection="1">
      <alignment vertical="center"/>
      <protection locked="0"/>
    </xf>
    <xf numFmtId="0" fontId="20" fillId="0" borderId="16" xfId="4" applyFont="1" applyBorder="1" applyAlignment="1" applyProtection="1">
      <alignment vertical="center"/>
      <protection locked="0"/>
    </xf>
    <xf numFmtId="0" fontId="20" fillId="4" borderId="13" xfId="4" applyFont="1" applyFill="1" applyBorder="1" applyAlignment="1">
      <alignment vertical="center"/>
    </xf>
    <xf numFmtId="0" fontId="20" fillId="0" borderId="17" xfId="4" applyFont="1" applyBorder="1" applyAlignment="1">
      <alignment vertical="center"/>
    </xf>
    <xf numFmtId="0" fontId="0" fillId="0" borderId="0" xfId="0" applyAlignment="1">
      <alignment horizontal="left" indent="1"/>
    </xf>
    <xf numFmtId="0" fontId="0" fillId="0" borderId="7" xfId="0" applyBorder="1"/>
    <xf numFmtId="0" fontId="2" fillId="0" borderId="0" xfId="0" applyFont="1" applyAlignment="1">
      <alignment horizontal="left"/>
    </xf>
    <xf numFmtId="0" fontId="23" fillId="0" borderId="0" xfId="0" applyFont="1"/>
    <xf numFmtId="0" fontId="22" fillId="6" borderId="0" xfId="4" applyFont="1" applyFill="1" applyAlignment="1">
      <alignment horizontal="center" vertical="center"/>
    </xf>
    <xf numFmtId="0" fontId="23" fillId="7" borderId="0" xfId="4" applyFont="1" applyFill="1" applyAlignment="1">
      <alignment horizontal="left" vertical="center" indent="1"/>
    </xf>
    <xf numFmtId="0" fontId="18" fillId="0" borderId="0" xfId="4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3" applyFont="1" applyAlignment="1">
      <alignment horizontal="center"/>
    </xf>
  </cellXfs>
  <cellStyles count="6">
    <cellStyle name="Currency" xfId="1" builtinId="4"/>
    <cellStyle name="Hyperlink 2" xfId="5" xr:uid="{B43BAEE9-8FBD-43B0-9486-0083D5C222B8}"/>
    <cellStyle name="Normal" xfId="0" builtinId="0"/>
    <cellStyle name="Normal 2" xfId="3" xr:uid="{6DEB5F7D-6D30-40C5-ACC9-304AB8C5D317}"/>
    <cellStyle name="Normal 3" xfId="4" xr:uid="{AB764DA0-55AF-4382-B8A0-7169AF7D376A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</xdr:row>
      <xdr:rowOff>85725</xdr:rowOff>
    </xdr:from>
    <xdr:to>
      <xdr:col>6</xdr:col>
      <xdr:colOff>66675</xdr:colOff>
      <xdr:row>1</xdr:row>
      <xdr:rowOff>85725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DB061A3C-96A1-438B-84B0-909A0152B3D9}"/>
            </a:ext>
          </a:extLst>
        </xdr:cNvPr>
        <xdr:cNvSpPr>
          <a:spLocks noChangeShapeType="1"/>
        </xdr:cNvSpPr>
      </xdr:nvSpPr>
      <xdr:spPr bwMode="auto">
        <a:xfrm>
          <a:off x="3305175" y="244475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workbookViewId="0">
      <selection activeCell="H12" sqref="H12"/>
    </sheetView>
  </sheetViews>
  <sheetFormatPr defaultRowHeight="14.5"/>
  <cols>
    <col min="3" max="3" width="10" bestFit="1" customWidth="1"/>
  </cols>
  <sheetData>
    <row r="1" spans="1:9">
      <c r="I1" t="s">
        <v>13</v>
      </c>
    </row>
    <row r="2" spans="1:9">
      <c r="I2">
        <v>7.0000000000000007E-2</v>
      </c>
    </row>
    <row r="5" spans="1:9">
      <c r="B5" t="s">
        <v>6</v>
      </c>
      <c r="C5" t="s">
        <v>7</v>
      </c>
      <c r="D5" t="s">
        <v>8</v>
      </c>
    </row>
    <row r="6" spans="1:9">
      <c r="A6" t="s">
        <v>0</v>
      </c>
      <c r="B6">
        <v>100</v>
      </c>
      <c r="C6">
        <v>15</v>
      </c>
      <c r="D6">
        <f>B6-C6</f>
        <v>85</v>
      </c>
    </row>
    <row r="7" spans="1:9">
      <c r="A7" t="s">
        <v>1</v>
      </c>
      <c r="B7">
        <v>200</v>
      </c>
      <c r="C7">
        <v>25</v>
      </c>
      <c r="D7">
        <f t="shared" ref="D7:D8" si="0">B7-C7</f>
        <v>175</v>
      </c>
    </row>
    <row r="8" spans="1:9">
      <c r="A8" t="s">
        <v>2</v>
      </c>
      <c r="B8">
        <v>300</v>
      </c>
      <c r="C8">
        <v>35</v>
      </c>
      <c r="D8">
        <f t="shared" si="0"/>
        <v>265</v>
      </c>
    </row>
    <row r="9" spans="1:9">
      <c r="A9" t="s">
        <v>3</v>
      </c>
      <c r="B9">
        <v>400</v>
      </c>
      <c r="C9">
        <v>45</v>
      </c>
    </row>
    <row r="10" spans="1:9">
      <c r="A10" t="s">
        <v>4</v>
      </c>
      <c r="B10">
        <v>500</v>
      </c>
      <c r="C10">
        <v>55</v>
      </c>
    </row>
    <row r="11" spans="1:9">
      <c r="A11" t="s">
        <v>5</v>
      </c>
      <c r="B11">
        <v>600</v>
      </c>
      <c r="C11">
        <v>65</v>
      </c>
    </row>
    <row r="13" spans="1:9">
      <c r="A13" t="s">
        <v>9</v>
      </c>
    </row>
    <row r="14" spans="1:9">
      <c r="A14" t="s">
        <v>10</v>
      </c>
    </row>
    <row r="15" spans="1:9">
      <c r="A15" t="s">
        <v>11</v>
      </c>
    </row>
    <row r="16" spans="1:9">
      <c r="A16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6"/>
  <sheetViews>
    <sheetView workbookViewId="0">
      <selection activeCell="I3" sqref="I3"/>
    </sheetView>
  </sheetViews>
  <sheetFormatPr defaultRowHeight="14.5"/>
  <cols>
    <col min="3" max="3" width="10" bestFit="1" customWidth="1"/>
  </cols>
  <sheetData>
    <row r="1" spans="1:9">
      <c r="I1" t="s">
        <v>13</v>
      </c>
    </row>
    <row r="2" spans="1:9">
      <c r="I2">
        <v>7.0000000000000007E-2</v>
      </c>
    </row>
    <row r="5" spans="1:9">
      <c r="B5" t="s">
        <v>6</v>
      </c>
      <c r="C5" t="s">
        <v>7</v>
      </c>
      <c r="D5" t="s">
        <v>8</v>
      </c>
      <c r="E5" t="s">
        <v>14</v>
      </c>
      <c r="F5" t="s">
        <v>15</v>
      </c>
    </row>
    <row r="6" spans="1:9">
      <c r="A6" t="s">
        <v>0</v>
      </c>
      <c r="B6">
        <v>100</v>
      </c>
      <c r="C6">
        <v>15</v>
      </c>
      <c r="D6">
        <f>B6-C6</f>
        <v>85</v>
      </c>
      <c r="E6">
        <v>6</v>
      </c>
      <c r="F6">
        <f>D6*E6</f>
        <v>510</v>
      </c>
    </row>
    <row r="7" spans="1:9">
      <c r="A7" t="s">
        <v>1</v>
      </c>
      <c r="B7">
        <v>200</v>
      </c>
      <c r="C7">
        <v>25</v>
      </c>
      <c r="D7">
        <f t="shared" ref="D7:D11" si="0">B7-C7</f>
        <v>175</v>
      </c>
      <c r="E7">
        <v>7</v>
      </c>
      <c r="F7">
        <f t="shared" ref="F7:F11" si="1">D7*E7</f>
        <v>1225</v>
      </c>
    </row>
    <row r="8" spans="1:9">
      <c r="A8" t="s">
        <v>2</v>
      </c>
      <c r="B8">
        <v>300</v>
      </c>
      <c r="C8">
        <v>35</v>
      </c>
      <c r="D8">
        <f t="shared" si="0"/>
        <v>265</v>
      </c>
      <c r="E8">
        <v>8</v>
      </c>
      <c r="F8">
        <f t="shared" si="1"/>
        <v>2120</v>
      </c>
    </row>
    <row r="9" spans="1:9">
      <c r="A9" t="s">
        <v>3</v>
      </c>
      <c r="B9">
        <v>400</v>
      </c>
      <c r="C9">
        <v>45</v>
      </c>
      <c r="D9">
        <f t="shared" si="0"/>
        <v>355</v>
      </c>
      <c r="E9">
        <v>9</v>
      </c>
      <c r="F9">
        <f t="shared" si="1"/>
        <v>3195</v>
      </c>
    </row>
    <row r="10" spans="1:9">
      <c r="A10" t="s">
        <v>4</v>
      </c>
      <c r="B10">
        <v>500</v>
      </c>
      <c r="C10">
        <v>55</v>
      </c>
      <c r="D10">
        <f t="shared" si="0"/>
        <v>445</v>
      </c>
      <c r="E10">
        <v>10</v>
      </c>
      <c r="F10">
        <f t="shared" si="1"/>
        <v>4450</v>
      </c>
    </row>
    <row r="11" spans="1:9">
      <c r="A11" t="s">
        <v>5</v>
      </c>
      <c r="B11">
        <v>600</v>
      </c>
      <c r="C11">
        <v>65</v>
      </c>
      <c r="D11">
        <f t="shared" si="0"/>
        <v>535</v>
      </c>
      <c r="E11">
        <v>11</v>
      </c>
      <c r="F11">
        <f t="shared" si="1"/>
        <v>5885</v>
      </c>
    </row>
    <row r="13" spans="1:9">
      <c r="A13" t="s">
        <v>9</v>
      </c>
      <c r="B13">
        <f>SUM(B6:B12)</f>
        <v>2100</v>
      </c>
    </row>
    <row r="14" spans="1:9">
      <c r="A14" t="s">
        <v>10</v>
      </c>
      <c r="B14">
        <f>AVERAGE(B6:B12)</f>
        <v>350</v>
      </c>
    </row>
    <row r="15" spans="1:9">
      <c r="A15" t="s">
        <v>11</v>
      </c>
      <c r="B15">
        <f>MIN(B6:B12)</f>
        <v>100</v>
      </c>
    </row>
    <row r="16" spans="1:9">
      <c r="A16" t="s">
        <v>12</v>
      </c>
      <c r="B16">
        <f>MAX(B6:B12)</f>
        <v>600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10833-3603-40BD-A3EE-65ECDE1E22C1}">
  <dimension ref="A1"/>
  <sheetViews>
    <sheetView tabSelected="1" workbookViewId="0"/>
  </sheetViews>
  <sheetFormatPr defaultRowHeight="14.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6C711-A70A-4174-B56D-707961D0557E}">
  <dimension ref="A1:H16"/>
  <sheetViews>
    <sheetView showGridLines="0" zoomScaleNormal="100" workbookViewId="0">
      <selection activeCell="H4" sqref="H4"/>
    </sheetView>
  </sheetViews>
  <sheetFormatPr defaultColWidth="9.81640625" defaultRowHeight="14.5"/>
  <cols>
    <col min="1" max="1" width="7.1796875" style="49" customWidth="1"/>
    <col min="2" max="2" width="13.7265625" style="49" customWidth="1"/>
    <col min="3" max="3" width="19.1796875" style="49" customWidth="1"/>
    <col min="4" max="6" width="7.1796875" style="49" customWidth="1"/>
    <col min="7" max="7" width="13.7265625" style="49" customWidth="1"/>
    <col min="8" max="8" width="19.1796875" style="49" customWidth="1"/>
    <col min="9" max="9" width="12.6328125" style="49" customWidth="1"/>
    <col min="10" max="16384" width="9.81640625" style="49"/>
  </cols>
  <sheetData>
    <row r="1" spans="1:8" ht="46.5" customHeight="1">
      <c r="A1" s="46" t="s">
        <v>333</v>
      </c>
      <c r="B1" s="47"/>
      <c r="C1" s="47"/>
      <c r="D1" s="47"/>
      <c r="E1" s="47"/>
      <c r="F1" s="48"/>
      <c r="G1" s="87" t="s">
        <v>322</v>
      </c>
      <c r="H1" s="87"/>
    </row>
    <row r="2" spans="1:8">
      <c r="A2" s="51"/>
      <c r="B2" s="51"/>
      <c r="C2" s="51"/>
      <c r="D2" s="51"/>
      <c r="E2" s="50"/>
      <c r="F2" s="50"/>
      <c r="G2" s="50"/>
      <c r="H2" s="50"/>
    </row>
    <row r="3" spans="1:8" ht="20.149999999999999" customHeight="1">
      <c r="A3" s="53" t="s">
        <v>323</v>
      </c>
      <c r="B3" s="53"/>
      <c r="C3" s="53"/>
      <c r="D3" s="54"/>
      <c r="E3" s="54"/>
      <c r="F3" s="52" t="s">
        <v>324</v>
      </c>
      <c r="G3" s="52" t="s">
        <v>325</v>
      </c>
      <c r="H3" s="52" t="s">
        <v>316</v>
      </c>
    </row>
    <row r="4" spans="1:8" ht="20.25" customHeight="1">
      <c r="A4" s="55" t="s">
        <v>326</v>
      </c>
      <c r="B4" s="55"/>
      <c r="C4" s="55"/>
      <c r="D4" s="55"/>
      <c r="E4" s="56"/>
      <c r="F4" s="57">
        <v>1</v>
      </c>
      <c r="G4" s="77">
        <v>200</v>
      </c>
      <c r="H4" s="79"/>
    </row>
    <row r="5" spans="1:8" ht="20.25" customHeight="1">
      <c r="A5" s="58" t="s">
        <v>327</v>
      </c>
      <c r="B5" s="58"/>
      <c r="C5" s="58"/>
      <c r="D5" s="58"/>
      <c r="E5" s="59"/>
      <c r="F5" s="60">
        <v>5</v>
      </c>
      <c r="G5" s="78">
        <v>75</v>
      </c>
      <c r="H5" s="80"/>
    </row>
    <row r="6" spans="1:8" ht="20.25" customHeight="1">
      <c r="A6" s="58" t="s">
        <v>328</v>
      </c>
      <c r="B6" s="58"/>
      <c r="C6" s="58"/>
      <c r="D6" s="58"/>
      <c r="E6" s="59"/>
      <c r="F6" s="60"/>
      <c r="G6" s="78">
        <v>-50</v>
      </c>
      <c r="H6" s="80"/>
    </row>
    <row r="7" spans="1:8" ht="20.25" customHeight="1">
      <c r="A7" s="58"/>
      <c r="B7" s="58"/>
      <c r="C7" s="58"/>
      <c r="D7" s="58"/>
      <c r="E7" s="59"/>
      <c r="F7" s="63"/>
      <c r="G7" s="61"/>
      <c r="H7" s="80"/>
    </row>
    <row r="8" spans="1:8" ht="20.25" customHeight="1">
      <c r="A8" s="58"/>
      <c r="B8" s="58"/>
      <c r="C8" s="58"/>
      <c r="D8" s="58"/>
      <c r="E8" s="59"/>
      <c r="F8" s="60"/>
      <c r="G8" s="61"/>
      <c r="H8" s="80"/>
    </row>
    <row r="9" spans="1:8" ht="20.25" customHeight="1">
      <c r="A9" s="58"/>
      <c r="B9" s="58"/>
      <c r="C9" s="58"/>
      <c r="D9" s="58"/>
      <c r="E9" s="59"/>
      <c r="F9" s="60"/>
      <c r="G9" s="61"/>
      <c r="H9" s="62"/>
    </row>
    <row r="10" spans="1:8" ht="20.25" customHeight="1">
      <c r="A10" s="58"/>
      <c r="B10" s="58"/>
      <c r="C10" s="58"/>
      <c r="D10" s="58"/>
      <c r="E10" s="59"/>
      <c r="F10" s="60"/>
      <c r="G10" s="61"/>
      <c r="H10" s="62"/>
    </row>
    <row r="11" spans="1:8" ht="20.25" customHeight="1">
      <c r="A11" s="58"/>
      <c r="B11" s="58"/>
      <c r="C11" s="58"/>
      <c r="D11" s="58"/>
      <c r="E11" s="59"/>
      <c r="F11" s="60"/>
      <c r="G11" s="61"/>
      <c r="H11" s="62"/>
    </row>
    <row r="12" spans="1:8" ht="20.25" customHeight="1">
      <c r="A12" s="64"/>
      <c r="B12" s="64"/>
      <c r="C12" s="64"/>
      <c r="D12" s="64"/>
      <c r="E12" s="65"/>
      <c r="F12" s="66"/>
      <c r="G12" s="67"/>
      <c r="H12" s="68"/>
    </row>
    <row r="13" spans="1:8" s="71" customFormat="1" ht="20.25" customHeight="1">
      <c r="A13" s="85" t="s">
        <v>329</v>
      </c>
      <c r="B13" s="85"/>
      <c r="C13" s="85"/>
      <c r="D13" s="85"/>
      <c r="E13" s="85"/>
      <c r="F13" s="86" t="s">
        <v>330</v>
      </c>
      <c r="G13" s="86"/>
      <c r="H13" s="70"/>
    </row>
    <row r="14" spans="1:8" ht="20.25" customHeight="1">
      <c r="A14" s="72"/>
      <c r="B14" s="73"/>
      <c r="C14" s="73"/>
      <c r="D14" s="73"/>
      <c r="E14" s="73"/>
      <c r="F14" s="86" t="s">
        <v>331</v>
      </c>
      <c r="G14" s="86"/>
      <c r="H14" s="74">
        <v>4.2500000000000003E-2</v>
      </c>
    </row>
    <row r="15" spans="1:8" ht="20.25" customHeight="1">
      <c r="A15" s="72"/>
      <c r="B15" s="73"/>
      <c r="C15" s="73"/>
      <c r="D15" s="73"/>
      <c r="E15" s="73"/>
      <c r="F15" s="69" t="s">
        <v>332</v>
      </c>
      <c r="G15" s="69"/>
      <c r="H15" s="70"/>
    </row>
    <row r="16" spans="1:8" ht="20.25" customHeight="1">
      <c r="A16" s="72"/>
      <c r="B16" s="73"/>
      <c r="C16" s="73"/>
      <c r="D16" s="73"/>
      <c r="E16" s="73"/>
      <c r="F16" s="75" t="s">
        <v>8</v>
      </c>
      <c r="G16" s="75"/>
      <c r="H16" s="76"/>
    </row>
  </sheetData>
  <mergeCells count="4">
    <mergeCell ref="A13:E13"/>
    <mergeCell ref="F13:G13"/>
    <mergeCell ref="F14:G14"/>
    <mergeCell ref="G1:H1"/>
  </mergeCells>
  <dataValidations count="1">
    <dataValidation type="list" allowBlank="1" showInputMessage="1" showErrorMessage="1" sqref="G1" xr:uid="{33A25C08-C448-4C51-AFD2-06048D5C509F}">
      <formula1>"INVOICE,RECEIPT"</formula1>
    </dataValidation>
  </dataValidations>
  <printOptions horizontalCentered="1"/>
  <pageMargins left="0.5" right="0.5" top="0.5" bottom="0.5" header="0.5" footer="0.25"/>
  <pageSetup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7986A-7E59-47A9-911B-D634624B2728}">
  <dimension ref="A1:GF49"/>
  <sheetViews>
    <sheetView zoomScale="112" zoomScaleNormal="112" workbookViewId="0">
      <selection sqref="A1:A5"/>
    </sheetView>
  </sheetViews>
  <sheetFormatPr defaultRowHeight="14.5"/>
  <cols>
    <col min="1" max="1" width="13.7265625" customWidth="1"/>
    <col min="2" max="2" width="15.81640625" customWidth="1"/>
    <col min="3" max="3" width="16.54296875" bestFit="1" customWidth="1"/>
    <col min="4" max="4" width="17.26953125" bestFit="1" customWidth="1"/>
  </cols>
  <sheetData>
    <row r="1" spans="1:188">
      <c r="A1" s="88" t="s">
        <v>309</v>
      </c>
      <c r="B1" s="90" t="s">
        <v>310</v>
      </c>
      <c r="C1" s="90" t="s">
        <v>311</v>
      </c>
      <c r="D1" s="90" t="s">
        <v>312</v>
      </c>
    </row>
    <row r="2" spans="1:188">
      <c r="A2" s="89"/>
      <c r="B2" s="91"/>
      <c r="C2" s="91"/>
      <c r="D2" s="91"/>
    </row>
    <row r="3" spans="1:188">
      <c r="A3" s="89"/>
      <c r="B3" s="12">
        <v>1001269499</v>
      </c>
      <c r="C3" s="12">
        <v>1001269499</v>
      </c>
      <c r="D3" s="12">
        <v>1001269470</v>
      </c>
    </row>
    <row r="4" spans="1:188">
      <c r="A4" s="89"/>
      <c r="B4" s="13"/>
      <c r="C4" s="13"/>
      <c r="D4" s="13"/>
    </row>
    <row r="5" spans="1:188" s="16" customFormat="1">
      <c r="A5" s="89"/>
      <c r="B5" s="14" t="s">
        <v>313</v>
      </c>
      <c r="C5" s="15" t="s">
        <v>314</v>
      </c>
      <c r="D5" s="15" t="s">
        <v>315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</row>
    <row r="6" spans="1:188">
      <c r="F6" t="s">
        <v>321</v>
      </c>
    </row>
    <row r="7" spans="1:188" s="20" customFormat="1">
      <c r="A7" s="17">
        <v>45658</v>
      </c>
      <c r="B7" s="18">
        <v>2</v>
      </c>
      <c r="C7" s="19"/>
      <c r="D7" s="19"/>
      <c r="E7"/>
      <c r="F7" t="s">
        <v>320</v>
      </c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</row>
    <row r="8" spans="1:188">
      <c r="A8" s="17">
        <f>A7+1</f>
        <v>45659</v>
      </c>
      <c r="B8" s="18">
        <v>3</v>
      </c>
      <c r="C8" s="19"/>
      <c r="D8" s="19"/>
      <c r="F8" t="s">
        <v>350</v>
      </c>
    </row>
    <row r="9" spans="1:188">
      <c r="A9" s="17">
        <f t="shared" ref="A9:A13" si="0">A8+1</f>
        <v>45660</v>
      </c>
      <c r="B9" s="18">
        <v>4</v>
      </c>
      <c r="C9" s="19"/>
      <c r="D9" s="19"/>
    </row>
    <row r="10" spans="1:188">
      <c r="A10" s="17">
        <f t="shared" si="0"/>
        <v>45661</v>
      </c>
      <c r="B10" s="18">
        <v>6</v>
      </c>
      <c r="C10" s="19"/>
      <c r="D10" s="19"/>
    </row>
    <row r="11" spans="1:188">
      <c r="A11" s="17">
        <f t="shared" si="0"/>
        <v>45662</v>
      </c>
      <c r="B11" s="18">
        <v>8</v>
      </c>
      <c r="C11" s="19"/>
      <c r="D11" s="19"/>
    </row>
    <row r="12" spans="1:188">
      <c r="A12" s="17">
        <f t="shared" si="0"/>
        <v>45663</v>
      </c>
      <c r="B12" s="18">
        <v>9</v>
      </c>
      <c r="C12" s="19"/>
      <c r="D12" s="19"/>
    </row>
    <row r="13" spans="1:188">
      <c r="A13" s="17">
        <f t="shared" si="0"/>
        <v>45664</v>
      </c>
      <c r="B13" s="18">
        <v>3</v>
      </c>
      <c r="C13" s="19"/>
      <c r="D13" s="21"/>
    </row>
    <row r="14" spans="1:188">
      <c r="A14" s="22" t="s">
        <v>317</v>
      </c>
      <c r="B14" s="23"/>
      <c r="C14" s="23"/>
      <c r="D14" s="23"/>
    </row>
    <row r="15" spans="1:188">
      <c r="A15" s="24">
        <f>A13+1</f>
        <v>45665</v>
      </c>
      <c r="B15" s="25">
        <v>4</v>
      </c>
      <c r="C15" s="25"/>
      <c r="D15" s="26"/>
    </row>
    <row r="16" spans="1:188">
      <c r="A16" s="24">
        <f>A15+1</f>
        <v>45666</v>
      </c>
      <c r="B16" s="25">
        <v>3</v>
      </c>
      <c r="C16" s="25"/>
      <c r="D16" s="25"/>
    </row>
    <row r="17" spans="1:20">
      <c r="A17" s="24">
        <f t="shared" ref="A17:A21" si="1">A16+1</f>
        <v>45667</v>
      </c>
      <c r="B17" s="25">
        <v>2</v>
      </c>
      <c r="C17" s="25"/>
      <c r="D17" s="25"/>
    </row>
    <row r="18" spans="1:20">
      <c r="A18" s="24">
        <f t="shared" si="1"/>
        <v>45668</v>
      </c>
      <c r="B18" s="25">
        <v>6</v>
      </c>
      <c r="C18" s="25"/>
      <c r="D18" s="25"/>
    </row>
    <row r="19" spans="1:20">
      <c r="A19" s="24">
        <f t="shared" si="1"/>
        <v>45669</v>
      </c>
      <c r="B19" s="25">
        <v>7</v>
      </c>
      <c r="C19" s="27"/>
      <c r="D19" s="27"/>
    </row>
    <row r="20" spans="1:20">
      <c r="A20" s="24">
        <f t="shared" si="1"/>
        <v>45670</v>
      </c>
      <c r="B20" s="25">
        <v>5</v>
      </c>
      <c r="C20" s="25"/>
      <c r="D20" s="25"/>
    </row>
    <row r="21" spans="1:20">
      <c r="A21" s="24">
        <f t="shared" si="1"/>
        <v>45671</v>
      </c>
      <c r="B21" s="25">
        <v>3</v>
      </c>
      <c r="C21" s="25"/>
      <c r="D21" s="25"/>
    </row>
    <row r="22" spans="1:20" s="30" customFormat="1">
      <c r="A22" s="28" t="s">
        <v>317</v>
      </c>
      <c r="B22" s="23"/>
      <c r="C22" s="29">
        <f t="shared" ref="C22:D22" si="2">SUM(C15:C21)*C48</f>
        <v>0</v>
      </c>
      <c r="D22" s="29">
        <f t="shared" si="2"/>
        <v>0</v>
      </c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</row>
    <row r="23" spans="1:20" s="33" customFormat="1">
      <c r="A23" s="31">
        <f>A15+1</f>
        <v>45666</v>
      </c>
      <c r="B23" s="32">
        <v>8</v>
      </c>
      <c r="C23" s="32"/>
      <c r="D23" s="32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</row>
    <row r="24" spans="1:20" s="33" customFormat="1">
      <c r="A24" s="31">
        <f>A23+1</f>
        <v>45667</v>
      </c>
      <c r="B24" s="32">
        <v>9</v>
      </c>
      <c r="C24" s="32"/>
      <c r="D24" s="32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</row>
    <row r="25" spans="1:20" s="33" customFormat="1">
      <c r="A25" s="31">
        <f t="shared" ref="A25:A29" si="3">A24+1</f>
        <v>45668</v>
      </c>
      <c r="B25" s="32">
        <v>7</v>
      </c>
      <c r="C25" s="32"/>
      <c r="D25" s="32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</row>
    <row r="26" spans="1:20" s="33" customFormat="1">
      <c r="A26" s="31">
        <f t="shared" si="3"/>
        <v>45669</v>
      </c>
      <c r="B26" s="32">
        <v>8</v>
      </c>
      <c r="C26" s="32"/>
      <c r="D26" s="32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</row>
    <row r="27" spans="1:20" s="33" customFormat="1">
      <c r="A27" s="31">
        <f t="shared" si="3"/>
        <v>45670</v>
      </c>
      <c r="B27" s="32">
        <v>9</v>
      </c>
      <c r="C27" s="32"/>
      <c r="D27" s="32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</row>
    <row r="28" spans="1:20" s="33" customFormat="1">
      <c r="A28" s="31">
        <f t="shared" si="3"/>
        <v>45671</v>
      </c>
      <c r="B28" s="32">
        <v>7</v>
      </c>
      <c r="C28" s="32"/>
      <c r="D28" s="32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</row>
    <row r="29" spans="1:20" s="33" customFormat="1">
      <c r="A29" s="31">
        <f t="shared" si="3"/>
        <v>45672</v>
      </c>
      <c r="B29" s="32">
        <v>7</v>
      </c>
      <c r="C29" s="32"/>
      <c r="D29" s="32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</row>
    <row r="30" spans="1:20" s="33" customFormat="1">
      <c r="A30" s="31" t="s">
        <v>317</v>
      </c>
      <c r="B30" s="23"/>
      <c r="C30" s="34">
        <f t="shared" ref="C30:D30" si="4">SUM(C23:C29)*C48</f>
        <v>0</v>
      </c>
      <c r="D30" s="34">
        <f t="shared" si="4"/>
        <v>0</v>
      </c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</row>
    <row r="31" spans="1:20">
      <c r="A31" s="24">
        <f>A29+1</f>
        <v>45673</v>
      </c>
      <c r="B31" s="25">
        <v>8</v>
      </c>
      <c r="C31" s="25"/>
      <c r="D31" s="25"/>
    </row>
    <row r="32" spans="1:20">
      <c r="A32" s="24">
        <f>A31+1</f>
        <v>45674</v>
      </c>
      <c r="B32" s="25">
        <v>7</v>
      </c>
      <c r="C32" s="25"/>
      <c r="D32" s="25"/>
    </row>
    <row r="33" spans="1:4">
      <c r="A33" s="24">
        <f t="shared" ref="A33:A37" si="5">A32+1</f>
        <v>45675</v>
      </c>
      <c r="B33" s="25">
        <v>6</v>
      </c>
      <c r="C33" s="25"/>
      <c r="D33" s="25"/>
    </row>
    <row r="34" spans="1:4">
      <c r="A34" s="24">
        <f t="shared" si="5"/>
        <v>45676</v>
      </c>
      <c r="B34" s="25">
        <v>7</v>
      </c>
      <c r="C34" s="25"/>
      <c r="D34" s="25"/>
    </row>
    <row r="35" spans="1:4">
      <c r="A35" s="24">
        <f t="shared" si="5"/>
        <v>45677</v>
      </c>
      <c r="B35" s="25">
        <v>8</v>
      </c>
      <c r="C35" s="25"/>
      <c r="D35" s="25"/>
    </row>
    <row r="36" spans="1:4">
      <c r="A36" s="24">
        <f t="shared" si="5"/>
        <v>45678</v>
      </c>
      <c r="B36" s="25">
        <v>7</v>
      </c>
      <c r="C36" s="25"/>
      <c r="D36" s="25"/>
    </row>
    <row r="37" spans="1:4">
      <c r="A37" s="24">
        <f t="shared" si="5"/>
        <v>45679</v>
      </c>
      <c r="B37" s="35">
        <v>40</v>
      </c>
      <c r="C37" s="25"/>
      <c r="D37" s="25"/>
    </row>
    <row r="38" spans="1:4">
      <c r="A38" s="24" t="s">
        <v>317</v>
      </c>
      <c r="B38" s="23"/>
      <c r="C38" s="36">
        <f t="shared" ref="C38:D38" si="6">SUM(C31:C37)*C48</f>
        <v>0</v>
      </c>
      <c r="D38" s="36">
        <f t="shared" si="6"/>
        <v>0</v>
      </c>
    </row>
    <row r="39" spans="1:4">
      <c r="A39" s="37">
        <f>A37+1</f>
        <v>45680</v>
      </c>
      <c r="B39" s="38">
        <v>21</v>
      </c>
      <c r="C39" s="38"/>
      <c r="D39" s="38"/>
    </row>
    <row r="40" spans="1:4">
      <c r="A40" s="37">
        <f>A39+1</f>
        <v>45681</v>
      </c>
      <c r="B40" s="38">
        <v>34</v>
      </c>
      <c r="C40" s="38"/>
      <c r="D40" s="38"/>
    </row>
    <row r="41" spans="1:4">
      <c r="A41" s="37">
        <f t="shared" ref="A41:A45" si="7">A40+1</f>
        <v>45682</v>
      </c>
      <c r="B41" s="38">
        <v>56</v>
      </c>
      <c r="C41" s="38"/>
      <c r="D41" s="38"/>
    </row>
    <row r="42" spans="1:4">
      <c r="A42" s="37">
        <f t="shared" si="7"/>
        <v>45683</v>
      </c>
      <c r="B42" s="38">
        <v>45</v>
      </c>
      <c r="C42" s="38"/>
      <c r="D42" s="38"/>
    </row>
    <row r="43" spans="1:4">
      <c r="A43" s="37">
        <f t="shared" si="7"/>
        <v>45684</v>
      </c>
      <c r="B43" s="38">
        <v>3</v>
      </c>
      <c r="C43" s="38"/>
      <c r="D43" s="38"/>
    </row>
    <row r="44" spans="1:4">
      <c r="A44" s="37">
        <f t="shared" si="7"/>
        <v>45685</v>
      </c>
      <c r="B44" s="38">
        <v>44</v>
      </c>
      <c r="C44" s="38"/>
      <c r="D44" s="38"/>
    </row>
    <row r="45" spans="1:4">
      <c r="A45" s="37">
        <f t="shared" si="7"/>
        <v>45686</v>
      </c>
      <c r="B45" s="38">
        <v>4</v>
      </c>
      <c r="C45" s="38"/>
      <c r="D45" s="38"/>
    </row>
    <row r="46" spans="1:4">
      <c r="A46" s="39" t="s">
        <v>317</v>
      </c>
      <c r="B46" s="23"/>
      <c r="C46" s="40"/>
      <c r="D46" s="40"/>
    </row>
    <row r="47" spans="1:4">
      <c r="A47" s="41" t="s">
        <v>8</v>
      </c>
      <c r="B47" s="42"/>
      <c r="C47" s="42"/>
      <c r="D47" s="42"/>
    </row>
    <row r="48" spans="1:4">
      <c r="A48" s="43" t="s">
        <v>318</v>
      </c>
      <c r="B48" s="44">
        <v>12.9</v>
      </c>
      <c r="C48" s="44"/>
      <c r="D48" s="44"/>
    </row>
    <row r="49" spans="1:4">
      <c r="A49" s="43" t="s">
        <v>319</v>
      </c>
      <c r="B49" s="45"/>
      <c r="C49" s="45"/>
      <c r="D49" s="45"/>
    </row>
  </sheetData>
  <mergeCells count="4">
    <mergeCell ref="A1:A5"/>
    <mergeCell ref="B1:B2"/>
    <mergeCell ref="C1:C2"/>
    <mergeCell ref="D1:D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C0E8D-EFBD-4D88-9DF3-C5E36A4A5400}">
  <dimension ref="A1:D18"/>
  <sheetViews>
    <sheetView workbookViewId="0"/>
  </sheetViews>
  <sheetFormatPr defaultRowHeight="14.5"/>
  <cols>
    <col min="1" max="1" width="23.90625" customWidth="1"/>
    <col min="3" max="3" width="12.54296875" customWidth="1"/>
    <col min="4" max="4" width="12.08984375" customWidth="1"/>
  </cols>
  <sheetData>
    <row r="1" spans="1:4" ht="15.5">
      <c r="A1" s="84" t="s">
        <v>334</v>
      </c>
    </row>
    <row r="3" spans="1:4">
      <c r="A3" s="2" t="s">
        <v>335</v>
      </c>
      <c r="C3" t="s">
        <v>348</v>
      </c>
      <c r="D3" t="s">
        <v>349</v>
      </c>
    </row>
    <row r="4" spans="1:4">
      <c r="A4" s="81" t="s">
        <v>336</v>
      </c>
      <c r="B4">
        <v>12000</v>
      </c>
    </row>
    <row r="5" spans="1:4">
      <c r="A5" s="81" t="s">
        <v>337</v>
      </c>
      <c r="B5">
        <v>10000</v>
      </c>
    </row>
    <row r="6" spans="1:4">
      <c r="A6" s="81" t="s">
        <v>338</v>
      </c>
      <c r="B6" s="82">
        <v>6000</v>
      </c>
    </row>
    <row r="7" spans="1:4">
      <c r="A7" s="81" t="s">
        <v>339</v>
      </c>
      <c r="B7">
        <f>SUM(B4:B6)</f>
        <v>28000</v>
      </c>
    </row>
    <row r="9" spans="1:4">
      <c r="A9" s="2" t="s">
        <v>340</v>
      </c>
    </row>
    <row r="10" spans="1:4">
      <c r="A10" s="81" t="s">
        <v>341</v>
      </c>
      <c r="B10">
        <v>1000</v>
      </c>
    </row>
    <row r="11" spans="1:4">
      <c r="A11" s="81" t="s">
        <v>342</v>
      </c>
      <c r="B11">
        <v>3000</v>
      </c>
    </row>
    <row r="12" spans="1:4">
      <c r="A12" s="81" t="s">
        <v>343</v>
      </c>
      <c r="B12">
        <v>8000</v>
      </c>
    </row>
    <row r="13" spans="1:4">
      <c r="A13" s="81" t="s">
        <v>344</v>
      </c>
      <c r="B13">
        <v>450</v>
      </c>
    </row>
    <row r="14" spans="1:4">
      <c r="A14" s="81" t="s">
        <v>345</v>
      </c>
      <c r="B14">
        <v>125</v>
      </c>
    </row>
    <row r="15" spans="1:4">
      <c r="A15" s="81" t="s">
        <v>346</v>
      </c>
      <c r="B15" s="82">
        <v>125</v>
      </c>
    </row>
    <row r="16" spans="1:4">
      <c r="A16" s="81" t="s">
        <v>347</v>
      </c>
      <c r="B16">
        <f>SUM(B10:B15)</f>
        <v>12700</v>
      </c>
    </row>
    <row r="18" spans="1:2">
      <c r="A18" s="83" t="s">
        <v>15</v>
      </c>
      <c r="B18">
        <f>B7-B16</f>
        <v>15300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6"/>
  <sheetViews>
    <sheetView zoomScaleNormal="100" workbookViewId="0">
      <selection activeCell="I3" sqref="I3"/>
    </sheetView>
  </sheetViews>
  <sheetFormatPr defaultRowHeight="14.5"/>
  <cols>
    <col min="3" max="3" width="10" bestFit="1" customWidth="1"/>
  </cols>
  <sheetData>
    <row r="1" spans="1:9">
      <c r="A1" t="s">
        <v>16</v>
      </c>
      <c r="I1" t="s">
        <v>13</v>
      </c>
    </row>
    <row r="2" spans="1:9">
      <c r="A2" t="s">
        <v>17</v>
      </c>
      <c r="I2">
        <v>7.0000000000000007E-2</v>
      </c>
    </row>
    <row r="5" spans="1:9">
      <c r="B5" t="s">
        <v>6</v>
      </c>
      <c r="C5" t="s">
        <v>7</v>
      </c>
      <c r="D5" t="s">
        <v>8</v>
      </c>
      <c r="E5" t="s">
        <v>14</v>
      </c>
      <c r="F5" t="s">
        <v>15</v>
      </c>
    </row>
    <row r="6" spans="1:9">
      <c r="A6" t="s">
        <v>0</v>
      </c>
      <c r="B6">
        <v>100</v>
      </c>
      <c r="C6">
        <v>15</v>
      </c>
      <c r="D6">
        <f>B6-C6</f>
        <v>85</v>
      </c>
      <c r="E6">
        <v>6</v>
      </c>
      <c r="F6">
        <f>D6*E6</f>
        <v>510</v>
      </c>
    </row>
    <row r="7" spans="1:9">
      <c r="A7" t="s">
        <v>1</v>
      </c>
      <c r="B7">
        <v>200</v>
      </c>
      <c r="C7">
        <v>25</v>
      </c>
      <c r="D7">
        <f t="shared" ref="D7:D11" si="0">B7-C7</f>
        <v>175</v>
      </c>
      <c r="E7">
        <v>7</v>
      </c>
      <c r="F7">
        <f t="shared" ref="F7:F11" si="1">D7*E7</f>
        <v>1225</v>
      </c>
    </row>
    <row r="8" spans="1:9">
      <c r="A8" t="s">
        <v>2</v>
      </c>
      <c r="B8">
        <v>300</v>
      </c>
      <c r="C8">
        <v>35</v>
      </c>
      <c r="D8">
        <f t="shared" si="0"/>
        <v>265</v>
      </c>
      <c r="E8">
        <v>8</v>
      </c>
      <c r="F8">
        <f t="shared" si="1"/>
        <v>2120</v>
      </c>
    </row>
    <row r="9" spans="1:9">
      <c r="A9" t="s">
        <v>3</v>
      </c>
      <c r="B9">
        <v>400</v>
      </c>
      <c r="C9">
        <v>45</v>
      </c>
      <c r="D9">
        <f t="shared" si="0"/>
        <v>355</v>
      </c>
      <c r="E9">
        <v>9</v>
      </c>
      <c r="F9">
        <f t="shared" si="1"/>
        <v>3195</v>
      </c>
    </row>
    <row r="10" spans="1:9">
      <c r="A10" t="s">
        <v>4</v>
      </c>
      <c r="B10">
        <v>500</v>
      </c>
      <c r="C10">
        <v>55</v>
      </c>
      <c r="D10">
        <f t="shared" si="0"/>
        <v>445</v>
      </c>
      <c r="E10">
        <v>10</v>
      </c>
      <c r="F10">
        <f t="shared" si="1"/>
        <v>4450</v>
      </c>
    </row>
    <row r="11" spans="1:9">
      <c r="A11" t="s">
        <v>5</v>
      </c>
      <c r="B11">
        <v>600</v>
      </c>
      <c r="C11">
        <v>65</v>
      </c>
      <c r="D11">
        <f t="shared" si="0"/>
        <v>535</v>
      </c>
      <c r="E11">
        <v>11</v>
      </c>
      <c r="F11">
        <f t="shared" si="1"/>
        <v>5885</v>
      </c>
    </row>
    <row r="13" spans="1:9">
      <c r="A13" t="s">
        <v>9</v>
      </c>
      <c r="B13">
        <f>SUM(B6:B12)</f>
        <v>2100</v>
      </c>
    </row>
    <row r="14" spans="1:9">
      <c r="A14" t="s">
        <v>10</v>
      </c>
      <c r="B14">
        <f>AVERAGE(B6:B12)</f>
        <v>350</v>
      </c>
    </row>
    <row r="15" spans="1:9">
      <c r="A15" t="s">
        <v>11</v>
      </c>
      <c r="B15">
        <f>MIN(B6:B12)</f>
        <v>100</v>
      </c>
    </row>
    <row r="16" spans="1:9">
      <c r="A16" t="s">
        <v>12</v>
      </c>
      <c r="B16">
        <f>MAX(B6:B12)</f>
        <v>600</v>
      </c>
    </row>
  </sheetData>
  <pageMargins left="0.7" right="0.7" top="0.75" bottom="0.75" header="0.3" footer="0.3"/>
  <pageSetup paperSize="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workbookViewId="0">
      <selection activeCell="F6" sqref="F6"/>
    </sheetView>
  </sheetViews>
  <sheetFormatPr defaultRowHeight="14.5"/>
  <cols>
    <col min="2" max="2" width="10.54296875" bestFit="1" customWidth="1"/>
    <col min="3" max="3" width="10.1796875" bestFit="1" customWidth="1"/>
    <col min="4" max="5" width="9.26953125" bestFit="1" customWidth="1"/>
    <col min="6" max="6" width="10.54296875" bestFit="1" customWidth="1"/>
  </cols>
  <sheetData>
    <row r="1" spans="1:9" ht="20">
      <c r="A1" s="92" t="s">
        <v>16</v>
      </c>
      <c r="B1" s="92"/>
      <c r="C1" s="92"/>
      <c r="D1" s="92"/>
      <c r="E1" s="92"/>
      <c r="F1" s="92"/>
      <c r="I1" t="s">
        <v>13</v>
      </c>
    </row>
    <row r="2" spans="1:9" ht="20">
      <c r="A2" s="92" t="s">
        <v>17</v>
      </c>
      <c r="B2" s="92"/>
      <c r="C2" s="92"/>
      <c r="D2" s="92"/>
      <c r="E2" s="92"/>
      <c r="F2" s="92"/>
      <c r="I2" s="1">
        <v>0.08</v>
      </c>
    </row>
    <row r="3" spans="1:9" ht="15.5">
      <c r="A3" s="93"/>
      <c r="B3" s="93"/>
      <c r="C3" s="93"/>
      <c r="D3" s="93"/>
      <c r="E3" s="93"/>
      <c r="F3" s="93"/>
    </row>
    <row r="5" spans="1:9">
      <c r="B5" s="2" t="s">
        <v>6</v>
      </c>
      <c r="C5" s="2" t="s">
        <v>7</v>
      </c>
      <c r="D5" s="2" t="s">
        <v>8</v>
      </c>
      <c r="E5" s="2" t="s">
        <v>14</v>
      </c>
      <c r="F5" s="2" t="s">
        <v>15</v>
      </c>
    </row>
    <row r="6" spans="1:9">
      <c r="A6" s="2" t="s">
        <v>0</v>
      </c>
      <c r="B6" s="3">
        <v>100</v>
      </c>
      <c r="C6" s="3">
        <v>15</v>
      </c>
      <c r="D6" s="3">
        <f>B6-C6</f>
        <v>85</v>
      </c>
      <c r="E6" s="3">
        <v>6</v>
      </c>
      <c r="F6" s="3">
        <f>D6*E6</f>
        <v>510</v>
      </c>
    </row>
    <row r="7" spans="1:9">
      <c r="A7" s="2" t="s">
        <v>1</v>
      </c>
      <c r="B7" s="3">
        <v>200</v>
      </c>
      <c r="C7" s="3">
        <v>25</v>
      </c>
      <c r="D7" s="3">
        <f t="shared" ref="D7:D11" si="0">B7-C7</f>
        <v>175</v>
      </c>
      <c r="E7" s="3">
        <v>7</v>
      </c>
      <c r="F7" s="3">
        <f t="shared" ref="F7:F11" si="1">D7*E7</f>
        <v>1225</v>
      </c>
    </row>
    <row r="8" spans="1:9">
      <c r="A8" s="2" t="s">
        <v>2</v>
      </c>
      <c r="B8" s="3">
        <v>300</v>
      </c>
      <c r="C8" s="3">
        <v>35</v>
      </c>
      <c r="D8" s="3">
        <f t="shared" si="0"/>
        <v>265</v>
      </c>
      <c r="E8" s="3">
        <v>8</v>
      </c>
      <c r="F8" s="3">
        <f t="shared" si="1"/>
        <v>2120</v>
      </c>
    </row>
    <row r="9" spans="1:9">
      <c r="A9" s="2" t="s">
        <v>3</v>
      </c>
      <c r="B9" s="3">
        <v>400</v>
      </c>
      <c r="C9" s="3">
        <v>45</v>
      </c>
      <c r="D9" s="3">
        <f t="shared" si="0"/>
        <v>355</v>
      </c>
      <c r="E9" s="3">
        <v>9</v>
      </c>
      <c r="F9" s="3">
        <f t="shared" si="1"/>
        <v>3195</v>
      </c>
    </row>
    <row r="10" spans="1:9">
      <c r="A10" s="2" t="s">
        <v>4</v>
      </c>
      <c r="B10" s="3">
        <v>500</v>
      </c>
      <c r="C10" s="3">
        <v>55</v>
      </c>
      <c r="D10" s="3">
        <f t="shared" si="0"/>
        <v>445</v>
      </c>
      <c r="E10" s="3">
        <v>10</v>
      </c>
      <c r="F10" s="3">
        <f t="shared" si="1"/>
        <v>4450</v>
      </c>
    </row>
    <row r="11" spans="1:9">
      <c r="A11" s="2" t="s">
        <v>5</v>
      </c>
      <c r="B11" s="3">
        <v>600</v>
      </c>
      <c r="C11" s="3">
        <v>65</v>
      </c>
      <c r="D11" s="3">
        <f t="shared" si="0"/>
        <v>535</v>
      </c>
      <c r="E11" s="3">
        <v>11</v>
      </c>
      <c r="F11" s="3">
        <f t="shared" si="1"/>
        <v>5885</v>
      </c>
    </row>
    <row r="12" spans="1:9">
      <c r="A12" s="2"/>
      <c r="B12" s="3"/>
      <c r="C12" s="3"/>
      <c r="D12" s="3"/>
      <c r="E12" s="3"/>
      <c r="F12" s="3"/>
    </row>
    <row r="13" spans="1:9">
      <c r="A13" s="2" t="s">
        <v>9</v>
      </c>
      <c r="B13" s="3">
        <f>SUM(B6:B12)</f>
        <v>2100</v>
      </c>
      <c r="C13" s="3"/>
      <c r="D13" s="3"/>
      <c r="E13" s="3"/>
      <c r="F13" s="3"/>
    </row>
    <row r="14" spans="1:9">
      <c r="A14" s="2" t="s">
        <v>10</v>
      </c>
      <c r="B14" s="3">
        <f>AVERAGE(B6:B12)</f>
        <v>350</v>
      </c>
      <c r="C14" s="3"/>
      <c r="D14" s="3"/>
      <c r="E14" s="3"/>
      <c r="F14" s="3"/>
    </row>
    <row r="15" spans="1:9">
      <c r="A15" s="2" t="s">
        <v>11</v>
      </c>
      <c r="B15" s="3">
        <f>MIN(B6:B12)</f>
        <v>100</v>
      </c>
      <c r="C15" s="3"/>
      <c r="D15" s="3"/>
      <c r="E15" s="3"/>
      <c r="F15" s="3"/>
    </row>
    <row r="16" spans="1:9">
      <c r="A16" s="2" t="s">
        <v>12</v>
      </c>
      <c r="B16" s="3">
        <f>MAX(B6:B12)</f>
        <v>600</v>
      </c>
      <c r="C16" s="3"/>
      <c r="D16" s="3"/>
      <c r="E16" s="3"/>
      <c r="F16" s="3"/>
    </row>
  </sheetData>
  <mergeCells count="3">
    <mergeCell ref="A1:F1"/>
    <mergeCell ref="A2:F2"/>
    <mergeCell ref="A3:F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A8F36-8A70-4FDF-B139-EE2E6B4547C9}">
  <dimension ref="A1:K99"/>
  <sheetViews>
    <sheetView zoomScale="112" zoomScaleNormal="112" workbookViewId="0">
      <selection sqref="A1:K1"/>
    </sheetView>
  </sheetViews>
  <sheetFormatPr defaultRowHeight="12.5"/>
  <cols>
    <col min="1" max="1" width="5.1796875" style="4" customWidth="1"/>
    <col min="2" max="2" width="9.81640625" style="4" customWidth="1"/>
    <col min="3" max="3" width="10.1796875" style="4" customWidth="1"/>
    <col min="4" max="4" width="8.7265625" style="4"/>
    <col min="5" max="5" width="11.453125" style="4" customWidth="1"/>
    <col min="6" max="6" width="14.1796875" style="4" customWidth="1"/>
    <col min="7" max="7" width="12.81640625" style="4" customWidth="1"/>
    <col min="8" max="8" width="8.7265625" style="4"/>
    <col min="9" max="9" width="5.81640625" style="4" customWidth="1"/>
    <col min="10" max="10" width="8.7265625" style="4"/>
    <col min="11" max="11" width="10.1796875" style="4" customWidth="1"/>
    <col min="12" max="16384" width="8.7265625" style="4"/>
  </cols>
  <sheetData>
    <row r="1" spans="1:11" ht="15.5">
      <c r="A1" s="94" t="s">
        <v>308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1" ht="12.75" customHeight="1">
      <c r="D2" s="11" t="s">
        <v>307</v>
      </c>
      <c r="G2" s="7">
        <f ca="1">NOW()</f>
        <v>45637.534794328705</v>
      </c>
    </row>
    <row r="3" spans="1:11" ht="12.75" customHeight="1"/>
    <row r="4" spans="1:11" ht="25.5" customHeight="1" thickBot="1">
      <c r="A4" s="9" t="s">
        <v>306</v>
      </c>
      <c r="B4" s="9" t="s">
        <v>305</v>
      </c>
      <c r="C4" s="9" t="s">
        <v>304</v>
      </c>
      <c r="D4" s="9" t="s">
        <v>303</v>
      </c>
      <c r="E4" s="9" t="s">
        <v>302</v>
      </c>
      <c r="F4" s="9" t="s">
        <v>301</v>
      </c>
      <c r="G4" s="9" t="s">
        <v>300</v>
      </c>
      <c r="H4" s="10" t="s">
        <v>299</v>
      </c>
      <c r="I4" s="9" t="s">
        <v>298</v>
      </c>
      <c r="J4" s="8" t="s">
        <v>297</v>
      </c>
      <c r="K4" s="8" t="s">
        <v>296</v>
      </c>
    </row>
    <row r="5" spans="1:11">
      <c r="A5" s="4">
        <v>1</v>
      </c>
      <c r="B5" s="4" t="s">
        <v>295</v>
      </c>
      <c r="C5" s="4" t="s">
        <v>294</v>
      </c>
      <c r="D5" s="4" t="s">
        <v>293</v>
      </c>
      <c r="E5" s="4" t="s">
        <v>30</v>
      </c>
      <c r="F5" s="4" t="s">
        <v>18</v>
      </c>
      <c r="G5" s="7">
        <v>31770</v>
      </c>
      <c r="H5" s="6" t="s">
        <v>28</v>
      </c>
      <c r="I5" s="4">
        <v>35.5</v>
      </c>
      <c r="J5" s="5">
        <v>12.5</v>
      </c>
      <c r="K5" s="5">
        <f t="shared" ref="K5:K36" si="0">I5*J5</f>
        <v>443.75</v>
      </c>
    </row>
    <row r="6" spans="1:11">
      <c r="A6" s="4">
        <v>2</v>
      </c>
      <c r="B6" s="4" t="s">
        <v>292</v>
      </c>
      <c r="C6" s="4" t="s">
        <v>291</v>
      </c>
      <c r="D6" s="4" t="s">
        <v>290</v>
      </c>
      <c r="E6" s="4" t="s">
        <v>43</v>
      </c>
      <c r="F6" s="4" t="s">
        <v>18</v>
      </c>
      <c r="G6" s="7">
        <v>31233</v>
      </c>
      <c r="H6" s="6" t="s">
        <v>42</v>
      </c>
      <c r="I6" s="4">
        <v>35.5</v>
      </c>
      <c r="J6" s="5">
        <v>13.3</v>
      </c>
      <c r="K6" s="5">
        <f t="shared" si="0"/>
        <v>472.15000000000003</v>
      </c>
    </row>
    <row r="7" spans="1:11">
      <c r="A7" s="4">
        <v>3</v>
      </c>
      <c r="B7" s="4" t="s">
        <v>289</v>
      </c>
      <c r="C7" s="4" t="s">
        <v>110</v>
      </c>
      <c r="D7" s="4" t="s">
        <v>288</v>
      </c>
      <c r="E7" s="4" t="s">
        <v>55</v>
      </c>
      <c r="F7" s="4" t="s">
        <v>18</v>
      </c>
      <c r="G7" s="7">
        <v>33080</v>
      </c>
      <c r="H7" s="6" t="s">
        <v>47</v>
      </c>
      <c r="I7" s="4">
        <v>42</v>
      </c>
      <c r="J7" s="5">
        <v>16.75</v>
      </c>
      <c r="K7" s="5">
        <f t="shared" si="0"/>
        <v>703.5</v>
      </c>
    </row>
    <row r="8" spans="1:11">
      <c r="A8" s="4">
        <v>4</v>
      </c>
      <c r="B8" s="4" t="s">
        <v>287</v>
      </c>
      <c r="C8" s="4" t="s">
        <v>26</v>
      </c>
      <c r="D8" s="4" t="s">
        <v>286</v>
      </c>
      <c r="E8" s="4" t="s">
        <v>19</v>
      </c>
      <c r="F8" s="4" t="s">
        <v>18</v>
      </c>
      <c r="G8" s="7">
        <v>32301</v>
      </c>
      <c r="H8" s="6" t="s">
        <v>23</v>
      </c>
      <c r="I8" s="4">
        <v>40</v>
      </c>
      <c r="J8" s="5">
        <v>8.75</v>
      </c>
      <c r="K8" s="5">
        <f t="shared" si="0"/>
        <v>350</v>
      </c>
    </row>
    <row r="9" spans="1:11">
      <c r="A9" s="4">
        <v>5</v>
      </c>
      <c r="B9" s="4" t="s">
        <v>285</v>
      </c>
      <c r="C9" s="4" t="s">
        <v>284</v>
      </c>
      <c r="D9" s="4" t="s">
        <v>283</v>
      </c>
      <c r="E9" s="4" t="s">
        <v>43</v>
      </c>
      <c r="F9" s="4" t="s">
        <v>35</v>
      </c>
      <c r="G9" s="7">
        <v>30479</v>
      </c>
      <c r="H9" s="6" t="s">
        <v>47</v>
      </c>
      <c r="I9" s="4">
        <v>40</v>
      </c>
      <c r="J9" s="5">
        <v>12.6</v>
      </c>
      <c r="K9" s="5">
        <f t="shared" si="0"/>
        <v>504</v>
      </c>
    </row>
    <row r="10" spans="1:11">
      <c r="A10" s="4">
        <v>6</v>
      </c>
      <c r="B10" s="4" t="s">
        <v>282</v>
      </c>
      <c r="C10" s="4" t="s">
        <v>281</v>
      </c>
      <c r="D10" s="4" t="s">
        <v>280</v>
      </c>
      <c r="E10" s="4" t="s">
        <v>43</v>
      </c>
      <c r="F10" s="4" t="s">
        <v>29</v>
      </c>
      <c r="G10" s="7">
        <v>31933</v>
      </c>
      <c r="H10" s="6" t="s">
        <v>42</v>
      </c>
      <c r="I10" s="4">
        <v>35</v>
      </c>
      <c r="J10" s="5">
        <v>24</v>
      </c>
      <c r="K10" s="5">
        <f t="shared" si="0"/>
        <v>840</v>
      </c>
    </row>
    <row r="11" spans="1:11">
      <c r="A11" s="4">
        <v>7</v>
      </c>
      <c r="B11" s="4" t="s">
        <v>83</v>
      </c>
      <c r="C11" s="4" t="s">
        <v>279</v>
      </c>
      <c r="D11" s="4" t="s">
        <v>278</v>
      </c>
      <c r="E11" s="4" t="s">
        <v>55</v>
      </c>
      <c r="F11" s="4" t="s">
        <v>18</v>
      </c>
      <c r="G11" s="7">
        <v>32565</v>
      </c>
      <c r="H11" s="6" t="s">
        <v>23</v>
      </c>
      <c r="I11" s="4">
        <v>35</v>
      </c>
      <c r="J11" s="5">
        <v>12.1</v>
      </c>
      <c r="K11" s="5">
        <f t="shared" si="0"/>
        <v>423.5</v>
      </c>
    </row>
    <row r="12" spans="1:11">
      <c r="A12" s="4">
        <v>8</v>
      </c>
      <c r="B12" s="4" t="s">
        <v>277</v>
      </c>
      <c r="C12" s="4" t="s">
        <v>276</v>
      </c>
      <c r="D12" s="4" t="s">
        <v>275</v>
      </c>
      <c r="E12" s="4" t="s">
        <v>30</v>
      </c>
      <c r="F12" s="4" t="s">
        <v>35</v>
      </c>
      <c r="G12" s="7">
        <v>30421</v>
      </c>
      <c r="H12" s="6" t="s">
        <v>42</v>
      </c>
      <c r="I12" s="4">
        <v>40</v>
      </c>
      <c r="J12" s="5">
        <v>21.5</v>
      </c>
      <c r="K12" s="5">
        <f t="shared" si="0"/>
        <v>860</v>
      </c>
    </row>
    <row r="13" spans="1:11">
      <c r="A13" s="4">
        <v>9</v>
      </c>
      <c r="B13" s="4" t="s">
        <v>274</v>
      </c>
      <c r="C13" s="4" t="s">
        <v>273</v>
      </c>
      <c r="D13" s="4" t="s">
        <v>272</v>
      </c>
      <c r="E13" s="4" t="s">
        <v>55</v>
      </c>
      <c r="F13" s="4" t="s">
        <v>24</v>
      </c>
      <c r="G13" s="7">
        <v>32905</v>
      </c>
      <c r="H13" s="6" t="s">
        <v>34</v>
      </c>
      <c r="I13" s="4">
        <v>35.5</v>
      </c>
      <c r="J13" s="5">
        <v>13.3</v>
      </c>
      <c r="K13" s="5">
        <f t="shared" si="0"/>
        <v>472.15000000000003</v>
      </c>
    </row>
    <row r="14" spans="1:11">
      <c r="A14" s="4">
        <v>10</v>
      </c>
      <c r="B14" s="4" t="s">
        <v>271</v>
      </c>
      <c r="C14" s="4" t="s">
        <v>270</v>
      </c>
      <c r="D14" s="4" t="s">
        <v>269</v>
      </c>
      <c r="E14" s="4" t="s">
        <v>30</v>
      </c>
      <c r="F14" s="4" t="s">
        <v>35</v>
      </c>
      <c r="G14" s="7">
        <v>33237</v>
      </c>
      <c r="H14" s="6"/>
      <c r="I14" s="4">
        <v>40</v>
      </c>
      <c r="J14" s="5">
        <v>21.5</v>
      </c>
      <c r="K14" s="5">
        <f t="shared" si="0"/>
        <v>860</v>
      </c>
    </row>
    <row r="15" spans="1:11">
      <c r="A15" s="4">
        <v>11</v>
      </c>
      <c r="B15" s="4" t="s">
        <v>268</v>
      </c>
      <c r="C15" s="4" t="s">
        <v>267</v>
      </c>
      <c r="D15" s="4" t="s">
        <v>266</v>
      </c>
      <c r="E15" s="4" t="s">
        <v>43</v>
      </c>
      <c r="F15" s="4" t="s">
        <v>35</v>
      </c>
      <c r="G15" s="7">
        <v>30902</v>
      </c>
      <c r="H15" s="6" t="s">
        <v>28</v>
      </c>
      <c r="I15" s="4">
        <v>35.5</v>
      </c>
      <c r="J15" s="5">
        <v>13.3</v>
      </c>
      <c r="K15" s="5">
        <f t="shared" si="0"/>
        <v>472.15000000000003</v>
      </c>
    </row>
    <row r="16" spans="1:11">
      <c r="A16" s="4">
        <v>12</v>
      </c>
      <c r="B16" s="4" t="s">
        <v>265</v>
      </c>
      <c r="C16" s="4" t="s">
        <v>264</v>
      </c>
      <c r="D16" s="4" t="s">
        <v>263</v>
      </c>
      <c r="E16" s="4" t="s">
        <v>55</v>
      </c>
      <c r="F16" s="4" t="s">
        <v>35</v>
      </c>
      <c r="G16" s="7">
        <v>32968</v>
      </c>
      <c r="H16" s="6" t="s">
        <v>47</v>
      </c>
      <c r="I16" s="4">
        <v>32</v>
      </c>
      <c r="J16" s="5">
        <v>5.5</v>
      </c>
      <c r="K16" s="5">
        <f t="shared" si="0"/>
        <v>176</v>
      </c>
    </row>
    <row r="17" spans="1:11">
      <c r="A17" s="4">
        <v>13</v>
      </c>
      <c r="B17" s="4" t="s">
        <v>262</v>
      </c>
      <c r="C17" s="4" t="s">
        <v>261</v>
      </c>
      <c r="D17" s="4" t="s">
        <v>260</v>
      </c>
      <c r="E17" s="4" t="s">
        <v>30</v>
      </c>
      <c r="F17" s="4" t="s">
        <v>18</v>
      </c>
      <c r="G17" s="7">
        <v>31072</v>
      </c>
      <c r="H17" s="6" t="s">
        <v>51</v>
      </c>
      <c r="I17" s="4">
        <v>35.5</v>
      </c>
      <c r="J17" s="5">
        <v>12.5</v>
      </c>
      <c r="K17" s="5">
        <f t="shared" si="0"/>
        <v>443.75</v>
      </c>
    </row>
    <row r="18" spans="1:11">
      <c r="A18" s="4">
        <v>14</v>
      </c>
      <c r="B18" s="4" t="s">
        <v>259</v>
      </c>
      <c r="C18" s="4" t="s">
        <v>258</v>
      </c>
      <c r="D18" s="4" t="s">
        <v>257</v>
      </c>
      <c r="E18" s="4" t="s">
        <v>43</v>
      </c>
      <c r="F18" s="4" t="s">
        <v>29</v>
      </c>
      <c r="G18" s="7">
        <v>32275</v>
      </c>
      <c r="H18" s="6" t="s">
        <v>51</v>
      </c>
      <c r="I18" s="4">
        <v>40</v>
      </c>
      <c r="J18" s="5">
        <v>7.22</v>
      </c>
      <c r="K18" s="5">
        <f t="shared" si="0"/>
        <v>288.8</v>
      </c>
    </row>
    <row r="19" spans="1:11">
      <c r="A19" s="4">
        <v>15</v>
      </c>
      <c r="B19" s="4" t="s">
        <v>224</v>
      </c>
      <c r="C19" s="4" t="s">
        <v>256</v>
      </c>
      <c r="D19" s="4" t="s">
        <v>255</v>
      </c>
      <c r="E19" s="4" t="s">
        <v>43</v>
      </c>
      <c r="F19" s="4" t="s">
        <v>18</v>
      </c>
      <c r="G19" s="7">
        <v>31938</v>
      </c>
      <c r="H19" s="6" t="s">
        <v>51</v>
      </c>
      <c r="I19" s="4">
        <v>40</v>
      </c>
      <c r="J19" s="5">
        <v>12.6</v>
      </c>
      <c r="K19" s="5">
        <f t="shared" si="0"/>
        <v>504</v>
      </c>
    </row>
    <row r="20" spans="1:11">
      <c r="A20" s="4">
        <v>16</v>
      </c>
      <c r="B20" s="4" t="s">
        <v>212</v>
      </c>
      <c r="C20" s="4" t="s">
        <v>254</v>
      </c>
      <c r="D20" s="4" t="s">
        <v>253</v>
      </c>
      <c r="E20" s="4" t="s">
        <v>43</v>
      </c>
      <c r="F20" s="4" t="s">
        <v>35</v>
      </c>
      <c r="G20" s="7">
        <v>31696</v>
      </c>
      <c r="H20" s="6" t="s">
        <v>51</v>
      </c>
      <c r="I20" s="4">
        <v>35.5</v>
      </c>
      <c r="J20" s="5">
        <v>13.3</v>
      </c>
      <c r="K20" s="5">
        <f t="shared" si="0"/>
        <v>472.15000000000003</v>
      </c>
    </row>
    <row r="21" spans="1:11">
      <c r="A21" s="4">
        <v>17</v>
      </c>
      <c r="B21" s="4" t="s">
        <v>167</v>
      </c>
      <c r="C21" s="4" t="s">
        <v>252</v>
      </c>
      <c r="D21" s="4" t="s">
        <v>251</v>
      </c>
      <c r="E21" s="4" t="s">
        <v>55</v>
      </c>
      <c r="F21" s="4" t="s">
        <v>24</v>
      </c>
      <c r="G21" s="7">
        <v>31174</v>
      </c>
      <c r="H21" s="6" t="s">
        <v>80</v>
      </c>
      <c r="I21" s="4">
        <v>40</v>
      </c>
      <c r="J21" s="5">
        <v>22</v>
      </c>
      <c r="K21" s="5">
        <f t="shared" si="0"/>
        <v>880</v>
      </c>
    </row>
    <row r="22" spans="1:11">
      <c r="A22" s="4">
        <v>18</v>
      </c>
      <c r="B22" s="4" t="s">
        <v>50</v>
      </c>
      <c r="C22" s="4" t="s">
        <v>250</v>
      </c>
      <c r="D22" s="4" t="s">
        <v>249</v>
      </c>
      <c r="E22" s="4" t="s">
        <v>43</v>
      </c>
      <c r="F22" s="4" t="s">
        <v>29</v>
      </c>
      <c r="G22" s="7">
        <v>32130</v>
      </c>
      <c r="H22" s="6" t="s">
        <v>80</v>
      </c>
      <c r="I22" s="4">
        <v>40</v>
      </c>
      <c r="J22" s="5">
        <v>22</v>
      </c>
      <c r="K22" s="5">
        <f t="shared" si="0"/>
        <v>880</v>
      </c>
    </row>
    <row r="23" spans="1:11">
      <c r="A23" s="4">
        <v>19</v>
      </c>
      <c r="B23" s="4" t="s">
        <v>248</v>
      </c>
      <c r="C23" s="4" t="s">
        <v>247</v>
      </c>
      <c r="D23" s="4" t="s">
        <v>246</v>
      </c>
      <c r="E23" s="4" t="s">
        <v>19</v>
      </c>
      <c r="F23" s="4" t="s">
        <v>35</v>
      </c>
      <c r="G23" s="7">
        <v>31951</v>
      </c>
      <c r="H23" s="6" t="s">
        <v>23</v>
      </c>
      <c r="I23" s="4">
        <v>40</v>
      </c>
      <c r="J23" s="5">
        <v>15</v>
      </c>
      <c r="K23" s="5">
        <f t="shared" si="0"/>
        <v>600</v>
      </c>
    </row>
    <row r="24" spans="1:11">
      <c r="A24" s="4">
        <v>20</v>
      </c>
      <c r="B24" s="4" t="s">
        <v>161</v>
      </c>
      <c r="C24" s="4" t="s">
        <v>245</v>
      </c>
      <c r="D24" s="4" t="s">
        <v>244</v>
      </c>
      <c r="E24" s="4" t="s">
        <v>30</v>
      </c>
      <c r="F24" s="4" t="s">
        <v>18</v>
      </c>
      <c r="G24" s="7">
        <v>31614</v>
      </c>
      <c r="H24" s="6"/>
      <c r="I24" s="4">
        <v>35.5</v>
      </c>
      <c r="J24" s="5">
        <v>12.5</v>
      </c>
      <c r="K24" s="5">
        <f t="shared" si="0"/>
        <v>443.75</v>
      </c>
    </row>
    <row r="25" spans="1:11">
      <c r="A25" s="4">
        <v>21</v>
      </c>
      <c r="B25" s="4" t="s">
        <v>243</v>
      </c>
      <c r="C25" s="4" t="s">
        <v>57</v>
      </c>
      <c r="D25" s="4" t="s">
        <v>242</v>
      </c>
      <c r="E25" s="4" t="s">
        <v>43</v>
      </c>
      <c r="F25" s="4" t="s">
        <v>24</v>
      </c>
      <c r="G25" s="7">
        <v>30729</v>
      </c>
      <c r="H25" s="6" t="s">
        <v>23</v>
      </c>
      <c r="I25" s="4">
        <v>25</v>
      </c>
      <c r="J25" s="5">
        <v>8.52</v>
      </c>
      <c r="K25" s="5">
        <f t="shared" si="0"/>
        <v>213</v>
      </c>
    </row>
    <row r="26" spans="1:11">
      <c r="A26" s="4">
        <v>22</v>
      </c>
      <c r="B26" s="4" t="s">
        <v>241</v>
      </c>
      <c r="C26" s="4" t="s">
        <v>240</v>
      </c>
      <c r="D26" s="4" t="s">
        <v>239</v>
      </c>
      <c r="E26" s="4" t="s">
        <v>19</v>
      </c>
      <c r="F26" s="4" t="s">
        <v>29</v>
      </c>
      <c r="G26" s="7">
        <v>30714</v>
      </c>
      <c r="H26" s="6" t="s">
        <v>80</v>
      </c>
      <c r="I26" s="4">
        <v>40</v>
      </c>
      <c r="J26" s="5">
        <v>8.75</v>
      </c>
      <c r="K26" s="5">
        <f t="shared" si="0"/>
        <v>350</v>
      </c>
    </row>
    <row r="27" spans="1:11">
      <c r="A27" s="4">
        <v>23</v>
      </c>
      <c r="B27" s="4" t="s">
        <v>238</v>
      </c>
      <c r="C27" s="4" t="s">
        <v>237</v>
      </c>
      <c r="D27" s="4" t="s">
        <v>236</v>
      </c>
      <c r="E27" s="4" t="s">
        <v>30</v>
      </c>
      <c r="F27" s="4" t="s">
        <v>18</v>
      </c>
      <c r="G27" s="7">
        <v>29653</v>
      </c>
      <c r="H27" s="6" t="s">
        <v>28</v>
      </c>
      <c r="I27" s="4">
        <v>40</v>
      </c>
      <c r="J27" s="5">
        <v>19.5</v>
      </c>
      <c r="K27" s="5">
        <f t="shared" si="0"/>
        <v>780</v>
      </c>
    </row>
    <row r="28" spans="1:11">
      <c r="A28" s="4">
        <v>24</v>
      </c>
      <c r="B28" s="4" t="s">
        <v>235</v>
      </c>
      <c r="C28" s="4" t="s">
        <v>234</v>
      </c>
      <c r="D28" s="4" t="s">
        <v>233</v>
      </c>
      <c r="E28" s="4" t="s">
        <v>19</v>
      </c>
      <c r="F28" s="4" t="s">
        <v>18</v>
      </c>
      <c r="G28" s="7">
        <v>30780</v>
      </c>
      <c r="H28" s="6"/>
      <c r="I28" s="4">
        <v>40</v>
      </c>
      <c r="J28" s="5">
        <v>21.5</v>
      </c>
      <c r="K28" s="5">
        <f t="shared" si="0"/>
        <v>860</v>
      </c>
    </row>
    <row r="29" spans="1:11">
      <c r="A29" s="4">
        <v>25</v>
      </c>
      <c r="B29" s="4" t="s">
        <v>232</v>
      </c>
      <c r="C29" s="4" t="s">
        <v>105</v>
      </c>
      <c r="D29" s="4" t="s">
        <v>231</v>
      </c>
      <c r="E29" s="4" t="s">
        <v>30</v>
      </c>
      <c r="F29" s="4" t="s">
        <v>24</v>
      </c>
      <c r="G29" s="7">
        <v>32827</v>
      </c>
      <c r="H29" s="6" t="s">
        <v>47</v>
      </c>
      <c r="I29" s="4">
        <v>40</v>
      </c>
      <c r="J29" s="5">
        <v>15.5</v>
      </c>
      <c r="K29" s="5">
        <f t="shared" si="0"/>
        <v>620</v>
      </c>
    </row>
    <row r="30" spans="1:11">
      <c r="A30" s="4">
        <v>26</v>
      </c>
      <c r="B30" s="4" t="s">
        <v>230</v>
      </c>
      <c r="C30" s="4" t="s">
        <v>229</v>
      </c>
      <c r="D30" s="4" t="s">
        <v>228</v>
      </c>
      <c r="E30" s="4" t="s">
        <v>55</v>
      </c>
      <c r="F30" s="4" t="s">
        <v>24</v>
      </c>
      <c r="G30" s="7">
        <v>33454</v>
      </c>
      <c r="H30" s="6" t="s">
        <v>47</v>
      </c>
      <c r="I30" s="4">
        <v>32</v>
      </c>
      <c r="J30" s="5">
        <v>5.5</v>
      </c>
      <c r="K30" s="5">
        <f t="shared" si="0"/>
        <v>176</v>
      </c>
    </row>
    <row r="31" spans="1:11">
      <c r="A31" s="4">
        <v>27</v>
      </c>
      <c r="B31" s="4" t="s">
        <v>227</v>
      </c>
      <c r="C31" s="4" t="s">
        <v>226</v>
      </c>
      <c r="D31" s="4" t="s">
        <v>225</v>
      </c>
      <c r="E31" s="4" t="s">
        <v>30</v>
      </c>
      <c r="F31" s="4" t="s">
        <v>18</v>
      </c>
      <c r="G31" s="7">
        <v>31359</v>
      </c>
      <c r="H31" s="6" t="s">
        <v>80</v>
      </c>
      <c r="I31" s="4">
        <v>40</v>
      </c>
      <c r="J31" s="5">
        <v>19.5</v>
      </c>
      <c r="K31" s="5">
        <f t="shared" si="0"/>
        <v>780</v>
      </c>
    </row>
    <row r="32" spans="1:11">
      <c r="A32" s="4">
        <v>28</v>
      </c>
      <c r="B32" s="4" t="s">
        <v>224</v>
      </c>
      <c r="C32" s="4" t="s">
        <v>223</v>
      </c>
      <c r="D32" s="4" t="s">
        <v>222</v>
      </c>
      <c r="E32" s="4" t="s">
        <v>43</v>
      </c>
      <c r="F32" s="4" t="s">
        <v>35</v>
      </c>
      <c r="G32" s="7">
        <v>30577</v>
      </c>
      <c r="H32" s="6" t="s">
        <v>47</v>
      </c>
      <c r="I32" s="4">
        <v>40</v>
      </c>
      <c r="J32" s="5">
        <v>12.6</v>
      </c>
      <c r="K32" s="5">
        <f t="shared" si="0"/>
        <v>504</v>
      </c>
    </row>
    <row r="33" spans="1:11">
      <c r="A33" s="4">
        <v>29</v>
      </c>
      <c r="B33" s="4" t="s">
        <v>221</v>
      </c>
      <c r="C33" s="4" t="s">
        <v>220</v>
      </c>
      <c r="D33" s="4" t="s">
        <v>219</v>
      </c>
      <c r="E33" s="4" t="s">
        <v>55</v>
      </c>
      <c r="F33" s="4" t="s">
        <v>29</v>
      </c>
      <c r="G33" s="7">
        <v>30911</v>
      </c>
      <c r="H33" s="6" t="s">
        <v>80</v>
      </c>
      <c r="I33" s="4">
        <v>32</v>
      </c>
      <c r="J33" s="5">
        <v>5.5</v>
      </c>
      <c r="K33" s="5">
        <f t="shared" si="0"/>
        <v>176</v>
      </c>
    </row>
    <row r="34" spans="1:11">
      <c r="A34" s="4">
        <v>30</v>
      </c>
      <c r="B34" s="4" t="s">
        <v>218</v>
      </c>
      <c r="C34" s="4" t="s">
        <v>217</v>
      </c>
      <c r="D34" s="4" t="s">
        <v>216</v>
      </c>
      <c r="E34" s="4" t="s">
        <v>19</v>
      </c>
      <c r="F34" s="4" t="s">
        <v>18</v>
      </c>
      <c r="G34" s="7">
        <v>30917</v>
      </c>
      <c r="H34" s="6" t="s">
        <v>80</v>
      </c>
      <c r="I34" s="4">
        <v>40</v>
      </c>
      <c r="J34" s="5">
        <v>21.5</v>
      </c>
      <c r="K34" s="5">
        <f t="shared" si="0"/>
        <v>860</v>
      </c>
    </row>
    <row r="35" spans="1:11">
      <c r="A35" s="4">
        <v>31</v>
      </c>
      <c r="B35" s="4" t="s">
        <v>215</v>
      </c>
      <c r="C35" s="4" t="s">
        <v>214</v>
      </c>
      <c r="D35" s="4" t="s">
        <v>213</v>
      </c>
      <c r="E35" s="4" t="s">
        <v>43</v>
      </c>
      <c r="F35" s="4" t="s">
        <v>24</v>
      </c>
      <c r="G35" s="7">
        <v>32855</v>
      </c>
      <c r="H35" s="6" t="s">
        <v>28</v>
      </c>
      <c r="I35" s="4">
        <v>25</v>
      </c>
      <c r="J35" s="5">
        <v>8.52</v>
      </c>
      <c r="K35" s="5">
        <f t="shared" si="0"/>
        <v>213</v>
      </c>
    </row>
    <row r="36" spans="1:11">
      <c r="A36" s="4">
        <v>32</v>
      </c>
      <c r="B36" s="4" t="s">
        <v>212</v>
      </c>
      <c r="C36" s="4" t="s">
        <v>110</v>
      </c>
      <c r="D36" s="4" t="s">
        <v>211</v>
      </c>
      <c r="E36" s="4" t="s">
        <v>43</v>
      </c>
      <c r="F36" s="4" t="s">
        <v>35</v>
      </c>
      <c r="G36" s="7">
        <v>33274</v>
      </c>
      <c r="H36" s="6"/>
      <c r="I36" s="4">
        <v>35</v>
      </c>
      <c r="J36" s="5">
        <v>12.1</v>
      </c>
      <c r="K36" s="5">
        <f t="shared" si="0"/>
        <v>423.5</v>
      </c>
    </row>
    <row r="37" spans="1:11">
      <c r="A37" s="4">
        <v>33</v>
      </c>
      <c r="B37" s="4" t="s">
        <v>210</v>
      </c>
      <c r="C37" s="4" t="s">
        <v>209</v>
      </c>
      <c r="D37" s="4" t="s">
        <v>208</v>
      </c>
      <c r="E37" s="4" t="s">
        <v>43</v>
      </c>
      <c r="F37" s="4" t="s">
        <v>18</v>
      </c>
      <c r="G37" s="7">
        <v>33097</v>
      </c>
      <c r="H37" s="6" t="s">
        <v>23</v>
      </c>
      <c r="I37" s="4">
        <v>35</v>
      </c>
      <c r="J37" s="5">
        <v>24</v>
      </c>
      <c r="K37" s="5">
        <f t="shared" ref="K37:K68" si="1">I37*J37</f>
        <v>840</v>
      </c>
    </row>
    <row r="38" spans="1:11">
      <c r="A38" s="4">
        <v>34</v>
      </c>
      <c r="B38" s="4" t="s">
        <v>207</v>
      </c>
      <c r="C38" s="4" t="s">
        <v>57</v>
      </c>
      <c r="D38" s="4" t="s">
        <v>206</v>
      </c>
      <c r="E38" s="4" t="s">
        <v>30</v>
      </c>
      <c r="F38" s="4" t="s">
        <v>29</v>
      </c>
      <c r="G38" s="7">
        <v>32452</v>
      </c>
      <c r="H38" s="6" t="s">
        <v>42</v>
      </c>
      <c r="I38" s="4">
        <v>40</v>
      </c>
      <c r="J38" s="5">
        <v>19.5</v>
      </c>
      <c r="K38" s="5">
        <f t="shared" si="1"/>
        <v>780</v>
      </c>
    </row>
    <row r="39" spans="1:11">
      <c r="A39" s="4">
        <v>35</v>
      </c>
      <c r="B39" s="4" t="s">
        <v>200</v>
      </c>
      <c r="C39" s="4" t="s">
        <v>205</v>
      </c>
      <c r="D39" s="4" t="s">
        <v>204</v>
      </c>
      <c r="E39" s="4" t="s">
        <v>30</v>
      </c>
      <c r="F39" s="4" t="s">
        <v>18</v>
      </c>
      <c r="G39" s="7">
        <v>32106</v>
      </c>
      <c r="H39" s="6" t="s">
        <v>42</v>
      </c>
      <c r="I39" s="4">
        <v>35.5</v>
      </c>
      <c r="J39" s="5">
        <v>12.5</v>
      </c>
      <c r="K39" s="5">
        <f t="shared" si="1"/>
        <v>443.75</v>
      </c>
    </row>
    <row r="40" spans="1:11">
      <c r="A40" s="4">
        <v>36</v>
      </c>
      <c r="B40" s="4" t="s">
        <v>203</v>
      </c>
      <c r="C40" s="4" t="s">
        <v>202</v>
      </c>
      <c r="D40" s="4" t="s">
        <v>201</v>
      </c>
      <c r="E40" s="4" t="s">
        <v>19</v>
      </c>
      <c r="F40" s="4" t="s">
        <v>18</v>
      </c>
      <c r="G40" s="7">
        <v>31563</v>
      </c>
      <c r="H40" s="6"/>
      <c r="I40" s="4">
        <v>40</v>
      </c>
      <c r="J40" s="5">
        <v>8.75</v>
      </c>
      <c r="K40" s="5">
        <f t="shared" si="1"/>
        <v>350</v>
      </c>
    </row>
    <row r="41" spans="1:11">
      <c r="A41" s="4">
        <v>37</v>
      </c>
      <c r="B41" s="4" t="s">
        <v>200</v>
      </c>
      <c r="C41" s="4" t="s">
        <v>199</v>
      </c>
      <c r="D41" s="4" t="s">
        <v>198</v>
      </c>
      <c r="E41" s="4" t="s">
        <v>30</v>
      </c>
      <c r="F41" s="4" t="s">
        <v>35</v>
      </c>
      <c r="G41" s="7">
        <v>32029</v>
      </c>
      <c r="H41" s="6" t="s">
        <v>80</v>
      </c>
      <c r="I41" s="4">
        <v>29.5</v>
      </c>
      <c r="J41" s="5">
        <v>6.5</v>
      </c>
      <c r="K41" s="5">
        <f t="shared" si="1"/>
        <v>191.75</v>
      </c>
    </row>
    <row r="42" spans="1:11">
      <c r="A42" s="4">
        <v>38</v>
      </c>
      <c r="B42" s="4" t="s">
        <v>197</v>
      </c>
      <c r="C42" s="4" t="s">
        <v>196</v>
      </c>
      <c r="D42" s="4" t="s">
        <v>195</v>
      </c>
      <c r="E42" s="4" t="s">
        <v>55</v>
      </c>
      <c r="F42" s="4" t="s">
        <v>24</v>
      </c>
      <c r="G42" s="7">
        <v>30484</v>
      </c>
      <c r="H42" s="6" t="s">
        <v>42</v>
      </c>
      <c r="I42" s="4">
        <v>38</v>
      </c>
      <c r="J42" s="5">
        <v>15.5</v>
      </c>
      <c r="K42" s="5">
        <f t="shared" si="1"/>
        <v>589</v>
      </c>
    </row>
    <row r="43" spans="1:11">
      <c r="A43" s="4">
        <v>39</v>
      </c>
      <c r="B43" s="4" t="s">
        <v>194</v>
      </c>
      <c r="C43" s="4" t="s">
        <v>193</v>
      </c>
      <c r="D43" s="4" t="s">
        <v>192</v>
      </c>
      <c r="E43" s="4" t="s">
        <v>43</v>
      </c>
      <c r="F43" s="4" t="s">
        <v>35</v>
      </c>
      <c r="G43" s="7">
        <v>32735</v>
      </c>
      <c r="H43" s="6" t="s">
        <v>51</v>
      </c>
      <c r="I43" s="4">
        <v>40</v>
      </c>
      <c r="J43" s="5">
        <v>22</v>
      </c>
      <c r="K43" s="5">
        <f t="shared" si="1"/>
        <v>880</v>
      </c>
    </row>
    <row r="44" spans="1:11">
      <c r="A44" s="4">
        <v>40</v>
      </c>
      <c r="B44" s="4" t="s">
        <v>38</v>
      </c>
      <c r="C44" s="4" t="s">
        <v>191</v>
      </c>
      <c r="D44" s="4" t="s">
        <v>190</v>
      </c>
      <c r="E44" s="4" t="s">
        <v>43</v>
      </c>
      <c r="F44" s="4" t="s">
        <v>35</v>
      </c>
      <c r="G44" s="7">
        <v>32085</v>
      </c>
      <c r="H44" s="6"/>
      <c r="I44" s="4">
        <v>38</v>
      </c>
      <c r="J44" s="5">
        <v>15.5</v>
      </c>
      <c r="K44" s="5">
        <f t="shared" si="1"/>
        <v>589</v>
      </c>
    </row>
    <row r="45" spans="1:11">
      <c r="A45" s="4">
        <v>41</v>
      </c>
      <c r="B45" s="4" t="s">
        <v>189</v>
      </c>
      <c r="C45" s="4" t="s">
        <v>188</v>
      </c>
      <c r="D45" s="4" t="s">
        <v>187</v>
      </c>
      <c r="E45" s="4" t="s">
        <v>43</v>
      </c>
      <c r="F45" s="4" t="s">
        <v>24</v>
      </c>
      <c r="G45" s="7">
        <v>31551</v>
      </c>
      <c r="H45" s="6" t="s">
        <v>34</v>
      </c>
      <c r="I45" s="4">
        <v>40</v>
      </c>
      <c r="J45" s="5">
        <v>8.2200000000000006</v>
      </c>
      <c r="K45" s="5">
        <f t="shared" si="1"/>
        <v>328.8</v>
      </c>
    </row>
    <row r="46" spans="1:11">
      <c r="A46" s="4">
        <v>42</v>
      </c>
      <c r="B46" s="4" t="s">
        <v>143</v>
      </c>
      <c r="C46" s="4" t="s">
        <v>186</v>
      </c>
      <c r="D46" s="4" t="s">
        <v>185</v>
      </c>
      <c r="E46" s="4" t="s">
        <v>30</v>
      </c>
      <c r="F46" s="4" t="s">
        <v>29</v>
      </c>
      <c r="G46" s="7">
        <v>29963</v>
      </c>
      <c r="H46" s="6"/>
      <c r="I46" s="4">
        <v>40</v>
      </c>
      <c r="J46" s="5">
        <v>19.5</v>
      </c>
      <c r="K46" s="5">
        <f t="shared" si="1"/>
        <v>780</v>
      </c>
    </row>
    <row r="47" spans="1:11">
      <c r="A47" s="4">
        <v>43</v>
      </c>
      <c r="B47" s="4" t="s">
        <v>129</v>
      </c>
      <c r="C47" s="4" t="s">
        <v>184</v>
      </c>
      <c r="D47" s="4" t="s">
        <v>183</v>
      </c>
      <c r="E47" s="4" t="s">
        <v>43</v>
      </c>
      <c r="F47" s="4" t="s">
        <v>24</v>
      </c>
      <c r="G47" s="7">
        <v>31494</v>
      </c>
      <c r="H47" s="6" t="s">
        <v>51</v>
      </c>
      <c r="I47" s="4">
        <v>35</v>
      </c>
      <c r="J47" s="5">
        <v>24</v>
      </c>
      <c r="K47" s="5">
        <f t="shared" si="1"/>
        <v>840</v>
      </c>
    </row>
    <row r="48" spans="1:11">
      <c r="A48" s="4">
        <v>44</v>
      </c>
      <c r="B48" s="4" t="s">
        <v>182</v>
      </c>
      <c r="C48" s="4" t="s">
        <v>181</v>
      </c>
      <c r="D48" s="4" t="s">
        <v>180</v>
      </c>
      <c r="E48" s="4" t="s">
        <v>19</v>
      </c>
      <c r="F48" s="4" t="s">
        <v>24</v>
      </c>
      <c r="G48" s="7">
        <v>31751</v>
      </c>
      <c r="H48" s="6" t="s">
        <v>34</v>
      </c>
      <c r="I48" s="4">
        <v>15.5</v>
      </c>
      <c r="J48" s="5">
        <v>6.5</v>
      </c>
      <c r="K48" s="5">
        <f t="shared" si="1"/>
        <v>100.75</v>
      </c>
    </row>
    <row r="49" spans="1:11">
      <c r="A49" s="4">
        <v>45</v>
      </c>
      <c r="B49" s="4" t="s">
        <v>179</v>
      </c>
      <c r="C49" s="4" t="s">
        <v>178</v>
      </c>
      <c r="D49" s="4" t="s">
        <v>177</v>
      </c>
      <c r="E49" s="4" t="s">
        <v>43</v>
      </c>
      <c r="F49" s="4" t="s">
        <v>29</v>
      </c>
      <c r="G49" s="7">
        <v>30963</v>
      </c>
      <c r="H49" s="6" t="s">
        <v>80</v>
      </c>
      <c r="I49" s="4">
        <v>40</v>
      </c>
      <c r="J49" s="5">
        <v>22</v>
      </c>
      <c r="K49" s="5">
        <f t="shared" si="1"/>
        <v>880</v>
      </c>
    </row>
    <row r="50" spans="1:11">
      <c r="A50" s="4">
        <v>46</v>
      </c>
      <c r="B50" s="4" t="s">
        <v>176</v>
      </c>
      <c r="C50" s="4" t="s">
        <v>175</v>
      </c>
      <c r="D50" s="4" t="s">
        <v>174</v>
      </c>
      <c r="E50" s="4" t="s">
        <v>43</v>
      </c>
      <c r="F50" s="4" t="s">
        <v>35</v>
      </c>
      <c r="G50" s="7">
        <v>32507</v>
      </c>
      <c r="H50" s="6" t="s">
        <v>47</v>
      </c>
      <c r="I50" s="4">
        <v>32</v>
      </c>
      <c r="J50" s="5">
        <v>5.5</v>
      </c>
      <c r="K50" s="5">
        <f t="shared" si="1"/>
        <v>176</v>
      </c>
    </row>
    <row r="51" spans="1:11">
      <c r="A51" s="4">
        <v>47</v>
      </c>
      <c r="B51" s="4" t="s">
        <v>173</v>
      </c>
      <c r="C51" s="4" t="s">
        <v>172</v>
      </c>
      <c r="D51" s="4" t="s">
        <v>171</v>
      </c>
      <c r="E51" s="4" t="s">
        <v>55</v>
      </c>
      <c r="F51" s="4" t="s">
        <v>35</v>
      </c>
      <c r="G51" s="7">
        <v>31508</v>
      </c>
      <c r="H51" s="6" t="s">
        <v>23</v>
      </c>
      <c r="I51" s="4">
        <v>25</v>
      </c>
      <c r="J51" s="5">
        <v>8.52</v>
      </c>
      <c r="K51" s="5">
        <f t="shared" si="1"/>
        <v>213</v>
      </c>
    </row>
    <row r="52" spans="1:11">
      <c r="A52" s="4">
        <v>48</v>
      </c>
      <c r="B52" s="4" t="s">
        <v>170</v>
      </c>
      <c r="C52" s="4" t="s">
        <v>169</v>
      </c>
      <c r="D52" s="4" t="s">
        <v>168</v>
      </c>
      <c r="E52" s="4" t="s">
        <v>55</v>
      </c>
      <c r="F52" s="4" t="s">
        <v>24</v>
      </c>
      <c r="G52" s="7">
        <v>31923</v>
      </c>
      <c r="H52" s="6" t="s">
        <v>28</v>
      </c>
      <c r="I52" s="4">
        <v>38</v>
      </c>
      <c r="J52" s="5">
        <v>15.5</v>
      </c>
      <c r="K52" s="5">
        <f t="shared" si="1"/>
        <v>589</v>
      </c>
    </row>
    <row r="53" spans="1:11">
      <c r="A53" s="4">
        <v>49</v>
      </c>
      <c r="B53" s="4" t="s">
        <v>167</v>
      </c>
      <c r="C53" s="4" t="s">
        <v>166</v>
      </c>
      <c r="D53" s="4" t="s">
        <v>165</v>
      </c>
      <c r="E53" s="4" t="s">
        <v>30</v>
      </c>
      <c r="F53" s="4" t="s">
        <v>18</v>
      </c>
      <c r="G53" s="7">
        <v>32114</v>
      </c>
      <c r="H53" s="6" t="s">
        <v>47</v>
      </c>
      <c r="I53" s="4">
        <v>35.5</v>
      </c>
      <c r="J53" s="5">
        <v>12.5</v>
      </c>
      <c r="K53" s="5">
        <f t="shared" si="1"/>
        <v>443.75</v>
      </c>
    </row>
    <row r="54" spans="1:11">
      <c r="A54" s="4">
        <v>50</v>
      </c>
      <c r="B54" s="4" t="s">
        <v>164</v>
      </c>
      <c r="C54" s="4" t="s">
        <v>163</v>
      </c>
      <c r="D54" s="4" t="s">
        <v>162</v>
      </c>
      <c r="E54" s="4" t="s">
        <v>19</v>
      </c>
      <c r="F54" s="4" t="s">
        <v>29</v>
      </c>
      <c r="G54" s="7">
        <v>31690</v>
      </c>
      <c r="H54" s="6" t="s">
        <v>28</v>
      </c>
      <c r="I54" s="4">
        <v>40</v>
      </c>
      <c r="J54" s="5">
        <v>21.5</v>
      </c>
      <c r="K54" s="5">
        <f t="shared" si="1"/>
        <v>860</v>
      </c>
    </row>
    <row r="55" spans="1:11">
      <c r="A55" s="4">
        <v>51</v>
      </c>
      <c r="B55" s="4" t="s">
        <v>161</v>
      </c>
      <c r="C55" s="4" t="s">
        <v>160</v>
      </c>
      <c r="D55" s="4" t="s">
        <v>159</v>
      </c>
      <c r="E55" s="4" t="s">
        <v>43</v>
      </c>
      <c r="F55" s="4" t="s">
        <v>24</v>
      </c>
      <c r="G55" s="7">
        <v>30784</v>
      </c>
      <c r="H55" s="6"/>
      <c r="I55" s="4">
        <v>38</v>
      </c>
      <c r="J55" s="5">
        <v>15.5</v>
      </c>
      <c r="K55" s="5">
        <f t="shared" si="1"/>
        <v>589</v>
      </c>
    </row>
    <row r="56" spans="1:11">
      <c r="A56" s="4">
        <v>52</v>
      </c>
      <c r="B56" s="4" t="s">
        <v>158</v>
      </c>
      <c r="C56" s="4" t="s">
        <v>157</v>
      </c>
      <c r="D56" s="4" t="s">
        <v>156</v>
      </c>
      <c r="E56" s="4" t="s">
        <v>30</v>
      </c>
      <c r="F56" s="4" t="s">
        <v>35</v>
      </c>
      <c r="G56" s="7">
        <v>32078</v>
      </c>
      <c r="H56" s="6" t="s">
        <v>23</v>
      </c>
      <c r="I56" s="4">
        <v>40</v>
      </c>
      <c r="J56" s="5">
        <v>21.5</v>
      </c>
      <c r="K56" s="5">
        <f t="shared" si="1"/>
        <v>860</v>
      </c>
    </row>
    <row r="57" spans="1:11">
      <c r="A57" s="4">
        <v>53</v>
      </c>
      <c r="B57" s="4" t="s">
        <v>155</v>
      </c>
      <c r="C57" s="4" t="s">
        <v>154</v>
      </c>
      <c r="D57" s="4" t="s">
        <v>153</v>
      </c>
      <c r="E57" s="4" t="s">
        <v>43</v>
      </c>
      <c r="F57" s="4" t="s">
        <v>24</v>
      </c>
      <c r="G57" s="7">
        <v>31427</v>
      </c>
      <c r="H57" s="6" t="s">
        <v>23</v>
      </c>
      <c r="I57" s="4">
        <v>35</v>
      </c>
      <c r="J57" s="5">
        <v>24</v>
      </c>
      <c r="K57" s="5">
        <f t="shared" si="1"/>
        <v>840</v>
      </c>
    </row>
    <row r="58" spans="1:11">
      <c r="A58" s="4">
        <v>54</v>
      </c>
      <c r="B58" s="4" t="s">
        <v>152</v>
      </c>
      <c r="C58" s="4" t="s">
        <v>151</v>
      </c>
      <c r="D58" s="4" t="s">
        <v>150</v>
      </c>
      <c r="E58" s="4" t="s">
        <v>43</v>
      </c>
      <c r="F58" s="4" t="s">
        <v>35</v>
      </c>
      <c r="G58" s="7">
        <v>31695</v>
      </c>
      <c r="H58" s="6"/>
      <c r="I58" s="4">
        <v>40</v>
      </c>
      <c r="J58" s="5">
        <v>21.5</v>
      </c>
      <c r="K58" s="5">
        <f t="shared" si="1"/>
        <v>860</v>
      </c>
    </row>
    <row r="59" spans="1:11">
      <c r="A59" s="4">
        <v>55</v>
      </c>
      <c r="B59" s="4" t="s">
        <v>149</v>
      </c>
      <c r="C59" s="4" t="s">
        <v>148</v>
      </c>
      <c r="D59" s="4" t="s">
        <v>147</v>
      </c>
      <c r="E59" s="4" t="s">
        <v>55</v>
      </c>
      <c r="F59" s="4" t="s">
        <v>18</v>
      </c>
      <c r="G59" s="7">
        <v>32301</v>
      </c>
      <c r="H59" s="6"/>
      <c r="I59" s="4">
        <v>25</v>
      </c>
      <c r="J59" s="5">
        <v>8.52</v>
      </c>
      <c r="K59" s="5">
        <f t="shared" si="1"/>
        <v>213</v>
      </c>
    </row>
    <row r="60" spans="1:11">
      <c r="A60" s="4">
        <v>56</v>
      </c>
      <c r="B60" s="4" t="s">
        <v>146</v>
      </c>
      <c r="C60" s="4" t="s">
        <v>145</v>
      </c>
      <c r="D60" s="4" t="s">
        <v>144</v>
      </c>
      <c r="E60" s="4" t="s">
        <v>19</v>
      </c>
      <c r="F60" s="4" t="s">
        <v>18</v>
      </c>
      <c r="G60" s="7">
        <v>33261</v>
      </c>
      <c r="H60" s="6" t="s">
        <v>47</v>
      </c>
      <c r="I60" s="4">
        <v>40</v>
      </c>
      <c r="J60" s="5">
        <v>21.5</v>
      </c>
      <c r="K60" s="5">
        <f t="shared" si="1"/>
        <v>860</v>
      </c>
    </row>
    <row r="61" spans="1:11">
      <c r="A61" s="4">
        <v>57</v>
      </c>
      <c r="B61" s="4" t="s">
        <v>143</v>
      </c>
      <c r="C61" s="4" t="s">
        <v>142</v>
      </c>
      <c r="D61" s="4" t="s">
        <v>141</v>
      </c>
      <c r="E61" s="4" t="s">
        <v>43</v>
      </c>
      <c r="F61" s="4" t="s">
        <v>18</v>
      </c>
      <c r="G61" s="7">
        <v>29812</v>
      </c>
      <c r="H61" s="6" t="s">
        <v>28</v>
      </c>
      <c r="I61" s="4">
        <v>38</v>
      </c>
      <c r="J61" s="5">
        <v>15.5</v>
      </c>
      <c r="K61" s="5">
        <f t="shared" si="1"/>
        <v>589</v>
      </c>
    </row>
    <row r="62" spans="1:11">
      <c r="A62" s="4">
        <v>58</v>
      </c>
      <c r="B62" s="4" t="s">
        <v>140</v>
      </c>
      <c r="C62" s="4" t="s">
        <v>139</v>
      </c>
      <c r="D62" s="4" t="s">
        <v>138</v>
      </c>
      <c r="E62" s="4" t="s">
        <v>43</v>
      </c>
      <c r="F62" s="4" t="s">
        <v>29</v>
      </c>
      <c r="G62" s="7">
        <v>32835</v>
      </c>
      <c r="H62" s="6" t="s">
        <v>34</v>
      </c>
      <c r="I62" s="4">
        <v>40</v>
      </c>
      <c r="J62" s="5">
        <v>12.6</v>
      </c>
      <c r="K62" s="5">
        <f t="shared" si="1"/>
        <v>504</v>
      </c>
    </row>
    <row r="63" spans="1:11">
      <c r="A63" s="4">
        <v>59</v>
      </c>
      <c r="B63" s="4" t="s">
        <v>137</v>
      </c>
      <c r="C63" s="4" t="s">
        <v>110</v>
      </c>
      <c r="D63" s="4" t="s">
        <v>136</v>
      </c>
      <c r="E63" s="4" t="s">
        <v>30</v>
      </c>
      <c r="F63" s="4" t="s">
        <v>18</v>
      </c>
      <c r="G63" s="7">
        <v>31789</v>
      </c>
      <c r="H63" s="6" t="s">
        <v>51</v>
      </c>
      <c r="I63" s="4">
        <v>42</v>
      </c>
      <c r="J63" s="5">
        <v>16.75</v>
      </c>
      <c r="K63" s="5">
        <f t="shared" si="1"/>
        <v>703.5</v>
      </c>
    </row>
    <row r="64" spans="1:11">
      <c r="A64" s="4">
        <v>60</v>
      </c>
      <c r="B64" s="4" t="s">
        <v>135</v>
      </c>
      <c r="C64" s="4" t="s">
        <v>134</v>
      </c>
      <c r="D64" s="4" t="s">
        <v>133</v>
      </c>
      <c r="E64" s="4" t="s">
        <v>19</v>
      </c>
      <c r="F64" s="4" t="s">
        <v>35</v>
      </c>
      <c r="G64" s="7">
        <v>31580</v>
      </c>
      <c r="H64" s="6" t="s">
        <v>34</v>
      </c>
      <c r="I64" s="4">
        <v>40</v>
      </c>
      <c r="J64" s="5">
        <v>8.75</v>
      </c>
      <c r="K64" s="5">
        <f t="shared" si="1"/>
        <v>350</v>
      </c>
    </row>
    <row r="65" spans="1:11">
      <c r="A65" s="4">
        <v>61</v>
      </c>
      <c r="B65" s="4" t="s">
        <v>132</v>
      </c>
      <c r="C65" s="4" t="s">
        <v>131</v>
      </c>
      <c r="D65" s="4" t="s">
        <v>130</v>
      </c>
      <c r="E65" s="4" t="s">
        <v>43</v>
      </c>
      <c r="F65" s="4" t="s">
        <v>24</v>
      </c>
      <c r="G65" s="7">
        <v>31926</v>
      </c>
      <c r="H65" s="6" t="s">
        <v>23</v>
      </c>
      <c r="I65" s="4">
        <v>25</v>
      </c>
      <c r="J65" s="5">
        <v>8.52</v>
      </c>
      <c r="K65" s="5">
        <f t="shared" si="1"/>
        <v>213</v>
      </c>
    </row>
    <row r="66" spans="1:11">
      <c r="A66" s="4">
        <v>62</v>
      </c>
      <c r="B66" s="4" t="s">
        <v>129</v>
      </c>
      <c r="C66" s="4" t="s">
        <v>128</v>
      </c>
      <c r="D66" s="4" t="s">
        <v>127</v>
      </c>
      <c r="E66" s="4" t="s">
        <v>19</v>
      </c>
      <c r="F66" s="4" t="s">
        <v>18</v>
      </c>
      <c r="G66" s="7">
        <v>32625</v>
      </c>
      <c r="H66" s="6"/>
      <c r="I66" s="4">
        <v>15.5</v>
      </c>
      <c r="J66" s="5">
        <v>6.5</v>
      </c>
      <c r="K66" s="5">
        <f t="shared" si="1"/>
        <v>100.75</v>
      </c>
    </row>
    <row r="67" spans="1:11">
      <c r="A67" s="4">
        <v>63</v>
      </c>
      <c r="B67" s="4" t="s">
        <v>126</v>
      </c>
      <c r="C67" s="4" t="s">
        <v>125</v>
      </c>
      <c r="D67" s="4" t="s">
        <v>124</v>
      </c>
      <c r="E67" s="4" t="s">
        <v>30</v>
      </c>
      <c r="F67" s="4" t="s">
        <v>24</v>
      </c>
      <c r="G67" s="7">
        <v>30139</v>
      </c>
      <c r="H67" s="6" t="s">
        <v>34</v>
      </c>
      <c r="I67" s="4">
        <v>40</v>
      </c>
      <c r="J67" s="5">
        <v>15.5</v>
      </c>
      <c r="K67" s="5">
        <f t="shared" si="1"/>
        <v>620</v>
      </c>
    </row>
    <row r="68" spans="1:11">
      <c r="A68" s="4">
        <v>64</v>
      </c>
      <c r="B68" s="4" t="s">
        <v>123</v>
      </c>
      <c r="C68" s="4" t="s">
        <v>122</v>
      </c>
      <c r="D68" s="4" t="s">
        <v>121</v>
      </c>
      <c r="E68" s="4" t="s">
        <v>19</v>
      </c>
      <c r="F68" s="4" t="s">
        <v>35</v>
      </c>
      <c r="G68" s="7">
        <v>32470</v>
      </c>
      <c r="H68" s="6" t="s">
        <v>28</v>
      </c>
      <c r="I68" s="4">
        <v>35</v>
      </c>
      <c r="J68" s="5">
        <v>12.1</v>
      </c>
      <c r="K68" s="5">
        <f t="shared" si="1"/>
        <v>423.5</v>
      </c>
    </row>
    <row r="69" spans="1:11">
      <c r="A69" s="4">
        <v>65</v>
      </c>
      <c r="B69" s="4" t="s">
        <v>120</v>
      </c>
      <c r="C69" s="4" t="s">
        <v>119</v>
      </c>
      <c r="D69" s="4" t="s">
        <v>118</v>
      </c>
      <c r="E69" s="4" t="s">
        <v>19</v>
      </c>
      <c r="F69" s="4" t="s">
        <v>24</v>
      </c>
      <c r="G69" s="7">
        <v>31444</v>
      </c>
      <c r="H69" s="6" t="s">
        <v>34</v>
      </c>
      <c r="I69" s="4">
        <v>35</v>
      </c>
      <c r="J69" s="5">
        <v>24</v>
      </c>
      <c r="K69" s="5">
        <f t="shared" ref="K69:K98" si="2">I69*J69</f>
        <v>840</v>
      </c>
    </row>
    <row r="70" spans="1:11">
      <c r="A70" s="4">
        <v>66</v>
      </c>
      <c r="B70" s="4" t="s">
        <v>117</v>
      </c>
      <c r="C70" s="4" t="s">
        <v>116</v>
      </c>
      <c r="D70" s="4" t="s">
        <v>115</v>
      </c>
      <c r="E70" s="4" t="s">
        <v>55</v>
      </c>
      <c r="F70" s="4" t="s">
        <v>18</v>
      </c>
      <c r="G70" s="7">
        <v>30768</v>
      </c>
      <c r="H70" s="6" t="s">
        <v>42</v>
      </c>
      <c r="I70" s="4">
        <v>35.5</v>
      </c>
      <c r="J70" s="5">
        <v>13.3</v>
      </c>
      <c r="K70" s="5">
        <f t="shared" si="2"/>
        <v>472.15000000000003</v>
      </c>
    </row>
    <row r="71" spans="1:11">
      <c r="A71" s="4">
        <v>67</v>
      </c>
      <c r="B71" s="4" t="s">
        <v>114</v>
      </c>
      <c r="C71" s="4" t="s">
        <v>113</v>
      </c>
      <c r="D71" s="4" t="s">
        <v>112</v>
      </c>
      <c r="E71" s="4" t="s">
        <v>30</v>
      </c>
      <c r="F71" s="4" t="s">
        <v>24</v>
      </c>
      <c r="G71" s="7">
        <v>32118</v>
      </c>
      <c r="H71" s="6"/>
      <c r="I71" s="4">
        <v>29.5</v>
      </c>
      <c r="J71" s="5">
        <v>6.5</v>
      </c>
      <c r="K71" s="5">
        <f t="shared" si="2"/>
        <v>191.75</v>
      </c>
    </row>
    <row r="72" spans="1:11">
      <c r="A72" s="4">
        <v>68</v>
      </c>
      <c r="B72" s="4" t="s">
        <v>111</v>
      </c>
      <c r="C72" s="4" t="s">
        <v>110</v>
      </c>
      <c r="D72" s="4" t="s">
        <v>109</v>
      </c>
      <c r="E72" s="4" t="s">
        <v>43</v>
      </c>
      <c r="F72" s="4" t="s">
        <v>18</v>
      </c>
      <c r="G72" s="7">
        <v>32795</v>
      </c>
      <c r="H72" s="6" t="s">
        <v>34</v>
      </c>
      <c r="I72" s="4">
        <v>40</v>
      </c>
      <c r="J72" s="5">
        <v>15.5</v>
      </c>
      <c r="K72" s="5">
        <f t="shared" si="2"/>
        <v>620</v>
      </c>
    </row>
    <row r="73" spans="1:11">
      <c r="A73" s="4">
        <v>69</v>
      </c>
      <c r="B73" s="4" t="s">
        <v>108</v>
      </c>
      <c r="C73" s="4" t="s">
        <v>107</v>
      </c>
      <c r="D73" s="4" t="s">
        <v>106</v>
      </c>
      <c r="E73" s="4" t="s">
        <v>55</v>
      </c>
      <c r="F73" s="4" t="s">
        <v>35</v>
      </c>
      <c r="G73" s="7">
        <v>33311</v>
      </c>
      <c r="H73" s="6" t="s">
        <v>34</v>
      </c>
      <c r="I73" s="4">
        <v>35</v>
      </c>
      <c r="J73" s="5">
        <v>12.1</v>
      </c>
      <c r="K73" s="5">
        <f t="shared" si="2"/>
        <v>423.5</v>
      </c>
    </row>
    <row r="74" spans="1:11">
      <c r="A74" s="4">
        <v>70</v>
      </c>
      <c r="B74" s="4" t="s">
        <v>105</v>
      </c>
      <c r="C74" s="4" t="s">
        <v>57</v>
      </c>
      <c r="D74" s="4" t="s">
        <v>104</v>
      </c>
      <c r="E74" s="4" t="s">
        <v>30</v>
      </c>
      <c r="F74" s="4" t="s">
        <v>29</v>
      </c>
      <c r="G74" s="7">
        <v>32839</v>
      </c>
      <c r="H74" s="6" t="s">
        <v>23</v>
      </c>
      <c r="I74" s="4">
        <v>42</v>
      </c>
      <c r="J74" s="5">
        <v>24</v>
      </c>
      <c r="K74" s="5">
        <f t="shared" si="2"/>
        <v>1008</v>
      </c>
    </row>
    <row r="75" spans="1:11">
      <c r="A75" s="4">
        <v>71</v>
      </c>
      <c r="B75" s="4" t="s">
        <v>103</v>
      </c>
      <c r="C75" s="4" t="s">
        <v>102</v>
      </c>
      <c r="D75" s="4" t="s">
        <v>101</v>
      </c>
      <c r="E75" s="4" t="s">
        <v>30</v>
      </c>
      <c r="F75" s="4" t="s">
        <v>35</v>
      </c>
      <c r="G75" s="7">
        <v>33392</v>
      </c>
      <c r="H75" s="6" t="s">
        <v>23</v>
      </c>
      <c r="I75" s="4">
        <v>29.5</v>
      </c>
      <c r="J75" s="5">
        <v>13.3</v>
      </c>
      <c r="K75" s="5">
        <f t="shared" si="2"/>
        <v>392.35</v>
      </c>
    </row>
    <row r="76" spans="1:11">
      <c r="A76" s="4">
        <v>72</v>
      </c>
      <c r="B76" s="4" t="s">
        <v>100</v>
      </c>
      <c r="C76" s="4" t="s">
        <v>99</v>
      </c>
      <c r="D76" s="4" t="s">
        <v>98</v>
      </c>
      <c r="E76" s="4" t="s">
        <v>30</v>
      </c>
      <c r="F76" s="4" t="s">
        <v>24</v>
      </c>
      <c r="G76" s="7">
        <v>31689</v>
      </c>
      <c r="H76" s="6" t="s">
        <v>34</v>
      </c>
      <c r="I76" s="4">
        <v>40</v>
      </c>
      <c r="J76" s="5">
        <v>6.5</v>
      </c>
      <c r="K76" s="5">
        <f t="shared" si="2"/>
        <v>260</v>
      </c>
    </row>
    <row r="77" spans="1:11">
      <c r="A77" s="4">
        <v>73</v>
      </c>
      <c r="B77" s="4" t="s">
        <v>97</v>
      </c>
      <c r="C77" s="4" t="s">
        <v>96</v>
      </c>
      <c r="D77" s="4" t="s">
        <v>95</v>
      </c>
      <c r="E77" s="4" t="s">
        <v>43</v>
      </c>
      <c r="F77" s="4" t="s">
        <v>18</v>
      </c>
      <c r="G77" s="7">
        <v>30726</v>
      </c>
      <c r="H77" s="6" t="s">
        <v>34</v>
      </c>
      <c r="I77" s="4">
        <v>40</v>
      </c>
      <c r="J77" s="5">
        <v>7.22</v>
      </c>
      <c r="K77" s="5">
        <f t="shared" si="2"/>
        <v>288.8</v>
      </c>
    </row>
    <row r="78" spans="1:11">
      <c r="A78" s="4">
        <v>74</v>
      </c>
      <c r="B78" s="4" t="s">
        <v>94</v>
      </c>
      <c r="C78" s="4" t="s">
        <v>26</v>
      </c>
      <c r="D78" s="4" t="s">
        <v>93</v>
      </c>
      <c r="E78" s="4" t="s">
        <v>19</v>
      </c>
      <c r="F78" s="4" t="s">
        <v>24</v>
      </c>
      <c r="G78" s="7">
        <v>29999</v>
      </c>
      <c r="H78" s="6" t="s">
        <v>28</v>
      </c>
      <c r="I78" s="4">
        <v>40</v>
      </c>
      <c r="J78" s="5">
        <v>12.1</v>
      </c>
      <c r="K78" s="5">
        <f t="shared" si="2"/>
        <v>484</v>
      </c>
    </row>
    <row r="79" spans="1:11">
      <c r="A79" s="4">
        <v>75</v>
      </c>
      <c r="B79" s="4" t="s">
        <v>92</v>
      </c>
      <c r="C79" s="4" t="s">
        <v>91</v>
      </c>
      <c r="D79" s="4" t="s">
        <v>90</v>
      </c>
      <c r="E79" s="4" t="s">
        <v>30</v>
      </c>
      <c r="F79" s="4" t="s">
        <v>35</v>
      </c>
      <c r="G79" s="7">
        <v>30911</v>
      </c>
      <c r="H79" s="6" t="s">
        <v>42</v>
      </c>
      <c r="I79" s="4">
        <v>29.5</v>
      </c>
      <c r="J79" s="5">
        <v>16.75</v>
      </c>
      <c r="K79" s="5">
        <f t="shared" si="2"/>
        <v>494.125</v>
      </c>
    </row>
    <row r="80" spans="1:11">
      <c r="A80" s="4">
        <v>76</v>
      </c>
      <c r="B80" s="4" t="s">
        <v>89</v>
      </c>
      <c r="C80" s="4" t="s">
        <v>88</v>
      </c>
      <c r="D80" s="4" t="s">
        <v>87</v>
      </c>
      <c r="E80" s="4" t="s">
        <v>30</v>
      </c>
      <c r="F80" s="4" t="s">
        <v>18</v>
      </c>
      <c r="G80" s="7">
        <v>32808</v>
      </c>
      <c r="H80" s="6" t="s">
        <v>28</v>
      </c>
      <c r="I80" s="4">
        <v>40</v>
      </c>
      <c r="J80" s="5">
        <v>6.5</v>
      </c>
      <c r="K80" s="5">
        <f t="shared" si="2"/>
        <v>260</v>
      </c>
    </row>
    <row r="81" spans="1:11">
      <c r="A81" s="4">
        <v>77</v>
      </c>
      <c r="B81" s="4" t="s">
        <v>86</v>
      </c>
      <c r="C81" s="4" t="s">
        <v>85</v>
      </c>
      <c r="D81" s="4" t="s">
        <v>84</v>
      </c>
      <c r="E81" s="4" t="s">
        <v>19</v>
      </c>
      <c r="F81" s="4" t="s">
        <v>18</v>
      </c>
      <c r="G81" s="7">
        <v>31759</v>
      </c>
      <c r="H81" s="6" t="s">
        <v>28</v>
      </c>
      <c r="I81" s="4">
        <v>40</v>
      </c>
      <c r="J81" s="5">
        <v>19.5</v>
      </c>
      <c r="K81" s="5">
        <f t="shared" si="2"/>
        <v>780</v>
      </c>
    </row>
    <row r="82" spans="1:11">
      <c r="A82" s="4">
        <v>78</v>
      </c>
      <c r="B82" s="4" t="s">
        <v>83</v>
      </c>
      <c r="C82" s="4" t="s">
        <v>82</v>
      </c>
      <c r="D82" s="4" t="s">
        <v>81</v>
      </c>
      <c r="E82" s="4" t="s">
        <v>55</v>
      </c>
      <c r="F82" s="4" t="s">
        <v>29</v>
      </c>
      <c r="G82" s="7">
        <v>33301</v>
      </c>
      <c r="H82" s="6" t="s">
        <v>80</v>
      </c>
      <c r="I82" s="4">
        <v>40</v>
      </c>
      <c r="J82" s="5">
        <v>22</v>
      </c>
      <c r="K82" s="5">
        <f t="shared" si="2"/>
        <v>880</v>
      </c>
    </row>
    <row r="83" spans="1:11">
      <c r="A83" s="4">
        <v>79</v>
      </c>
      <c r="B83" s="4" t="s">
        <v>79</v>
      </c>
      <c r="C83" s="4" t="s">
        <v>78</v>
      </c>
      <c r="D83" s="4" t="s">
        <v>77</v>
      </c>
      <c r="E83" s="4" t="s">
        <v>19</v>
      </c>
      <c r="F83" s="4" t="s">
        <v>29</v>
      </c>
      <c r="G83" s="7">
        <v>31251</v>
      </c>
      <c r="H83" s="6"/>
      <c r="I83" s="4">
        <v>40</v>
      </c>
      <c r="J83" s="5">
        <v>15</v>
      </c>
      <c r="K83" s="5">
        <f t="shared" si="2"/>
        <v>600</v>
      </c>
    </row>
    <row r="84" spans="1:11">
      <c r="A84" s="4">
        <v>80</v>
      </c>
      <c r="B84" s="4" t="s">
        <v>76</v>
      </c>
      <c r="C84" s="4" t="s">
        <v>75</v>
      </c>
      <c r="D84" s="4" t="s">
        <v>74</v>
      </c>
      <c r="E84" s="4" t="s">
        <v>30</v>
      </c>
      <c r="F84" s="4" t="s">
        <v>18</v>
      </c>
      <c r="G84" s="7">
        <v>34668</v>
      </c>
      <c r="H84" s="6" t="s">
        <v>47</v>
      </c>
      <c r="I84" s="4">
        <v>40</v>
      </c>
      <c r="J84" s="5">
        <v>6.5</v>
      </c>
      <c r="K84" s="5">
        <f t="shared" si="2"/>
        <v>260</v>
      </c>
    </row>
    <row r="85" spans="1:11">
      <c r="A85" s="4">
        <v>81</v>
      </c>
      <c r="B85" s="4" t="s">
        <v>73</v>
      </c>
      <c r="C85" s="4" t="s">
        <v>72</v>
      </c>
      <c r="D85" s="4" t="s">
        <v>71</v>
      </c>
      <c r="E85" s="4" t="s">
        <v>19</v>
      </c>
      <c r="F85" s="4" t="s">
        <v>29</v>
      </c>
      <c r="G85" s="7">
        <v>30988</v>
      </c>
      <c r="H85" s="6" t="s">
        <v>51</v>
      </c>
      <c r="I85" s="4">
        <v>40</v>
      </c>
      <c r="J85" s="5">
        <v>15.5</v>
      </c>
      <c r="K85" s="5">
        <f t="shared" si="2"/>
        <v>620</v>
      </c>
    </row>
    <row r="86" spans="1:11">
      <c r="A86" s="4">
        <v>82</v>
      </c>
      <c r="B86" s="4" t="s">
        <v>70</v>
      </c>
      <c r="C86" s="4" t="s">
        <v>69</v>
      </c>
      <c r="D86" s="4" t="s">
        <v>68</v>
      </c>
      <c r="E86" s="4" t="s">
        <v>30</v>
      </c>
      <c r="F86" s="4" t="s">
        <v>35</v>
      </c>
      <c r="G86" s="7">
        <v>32531</v>
      </c>
      <c r="H86" s="6"/>
      <c r="I86" s="4">
        <v>29.5</v>
      </c>
      <c r="J86" s="5">
        <v>15</v>
      </c>
      <c r="K86" s="5">
        <f t="shared" si="2"/>
        <v>442.5</v>
      </c>
    </row>
    <row r="87" spans="1:11">
      <c r="A87" s="4">
        <v>83</v>
      </c>
      <c r="B87" s="4" t="s">
        <v>67</v>
      </c>
      <c r="C87" s="4" t="s">
        <v>66</v>
      </c>
      <c r="D87" s="4" t="s">
        <v>65</v>
      </c>
      <c r="E87" s="4" t="s">
        <v>19</v>
      </c>
      <c r="F87" s="4" t="s">
        <v>18</v>
      </c>
      <c r="G87" s="7">
        <v>29648</v>
      </c>
      <c r="H87" s="6" t="s">
        <v>51</v>
      </c>
      <c r="I87" s="4">
        <v>15.5</v>
      </c>
      <c r="J87" s="5">
        <v>12.6</v>
      </c>
      <c r="K87" s="5">
        <f t="shared" si="2"/>
        <v>195.29999999999998</v>
      </c>
    </row>
    <row r="88" spans="1:11">
      <c r="A88" s="4">
        <v>84</v>
      </c>
      <c r="B88" s="4" t="s">
        <v>64</v>
      </c>
      <c r="C88" s="4" t="s">
        <v>63</v>
      </c>
      <c r="D88" s="4" t="s">
        <v>62</v>
      </c>
      <c r="E88" s="4" t="s">
        <v>43</v>
      </c>
      <c r="F88" s="4" t="s">
        <v>24</v>
      </c>
      <c r="G88" s="7">
        <v>31753</v>
      </c>
      <c r="H88" s="6" t="s">
        <v>28</v>
      </c>
      <c r="I88" s="4">
        <v>32</v>
      </c>
      <c r="J88" s="5">
        <v>8.75</v>
      </c>
      <c r="K88" s="5">
        <f t="shared" si="2"/>
        <v>280</v>
      </c>
    </row>
    <row r="89" spans="1:11">
      <c r="A89" s="4">
        <v>85</v>
      </c>
      <c r="B89" s="4" t="s">
        <v>61</v>
      </c>
      <c r="C89" s="4" t="s">
        <v>60</v>
      </c>
      <c r="D89" s="4" t="s">
        <v>59</v>
      </c>
      <c r="E89" s="4" t="s">
        <v>30</v>
      </c>
      <c r="F89" s="4" t="s">
        <v>24</v>
      </c>
      <c r="G89" s="7">
        <v>32996</v>
      </c>
      <c r="H89" s="6"/>
      <c r="I89" s="4">
        <v>42</v>
      </c>
      <c r="J89" s="5">
        <v>15.5</v>
      </c>
      <c r="K89" s="5">
        <f t="shared" si="2"/>
        <v>651</v>
      </c>
    </row>
    <row r="90" spans="1:11">
      <c r="A90" s="4">
        <v>86</v>
      </c>
      <c r="B90" s="4" t="s">
        <v>58</v>
      </c>
      <c r="C90" s="4" t="s">
        <v>57</v>
      </c>
      <c r="D90" s="4" t="s">
        <v>56</v>
      </c>
      <c r="E90" s="4" t="s">
        <v>55</v>
      </c>
      <c r="F90" s="4" t="s">
        <v>29</v>
      </c>
      <c r="G90" s="7">
        <v>31690</v>
      </c>
      <c r="H90" s="6" t="s">
        <v>51</v>
      </c>
      <c r="I90" s="4">
        <v>40</v>
      </c>
      <c r="J90" s="5">
        <v>15</v>
      </c>
      <c r="K90" s="5">
        <f t="shared" si="2"/>
        <v>600</v>
      </c>
    </row>
    <row r="91" spans="1:11">
      <c r="A91" s="4">
        <v>87</v>
      </c>
      <c r="B91" s="4" t="s">
        <v>54</v>
      </c>
      <c r="C91" s="4" t="s">
        <v>53</v>
      </c>
      <c r="D91" s="4" t="s">
        <v>52</v>
      </c>
      <c r="E91" s="4" t="s">
        <v>43</v>
      </c>
      <c r="F91" s="4" t="s">
        <v>24</v>
      </c>
      <c r="G91" s="7">
        <v>32819</v>
      </c>
      <c r="H91" s="6" t="s">
        <v>51</v>
      </c>
      <c r="I91" s="4">
        <v>35</v>
      </c>
      <c r="J91" s="5">
        <v>12.6</v>
      </c>
      <c r="K91" s="5">
        <f t="shared" si="2"/>
        <v>441</v>
      </c>
    </row>
    <row r="92" spans="1:11">
      <c r="A92" s="4">
        <v>88</v>
      </c>
      <c r="B92" s="4" t="s">
        <v>50</v>
      </c>
      <c r="C92" s="4" t="s">
        <v>49</v>
      </c>
      <c r="D92" s="4" t="s">
        <v>48</v>
      </c>
      <c r="E92" s="4" t="s">
        <v>30</v>
      </c>
      <c r="F92" s="4" t="s">
        <v>35</v>
      </c>
      <c r="G92" s="7">
        <v>28964</v>
      </c>
      <c r="H92" s="6" t="s">
        <v>47</v>
      </c>
      <c r="I92" s="4">
        <v>40</v>
      </c>
      <c r="J92" s="5">
        <v>6.5</v>
      </c>
      <c r="K92" s="5">
        <f t="shared" si="2"/>
        <v>260</v>
      </c>
    </row>
    <row r="93" spans="1:11">
      <c r="A93" s="4">
        <v>89</v>
      </c>
      <c r="B93" s="4" t="s">
        <v>46</v>
      </c>
      <c r="C93" s="4" t="s">
        <v>45</v>
      </c>
      <c r="D93" s="4" t="s">
        <v>44</v>
      </c>
      <c r="E93" s="4" t="s">
        <v>43</v>
      </c>
      <c r="F93" s="4" t="s">
        <v>24</v>
      </c>
      <c r="G93" s="7">
        <v>31959</v>
      </c>
      <c r="H93" s="6" t="s">
        <v>42</v>
      </c>
      <c r="I93" s="4">
        <v>40</v>
      </c>
      <c r="J93" s="5">
        <v>6.5</v>
      </c>
      <c r="K93" s="5">
        <f t="shared" si="2"/>
        <v>260</v>
      </c>
    </row>
    <row r="94" spans="1:11">
      <c r="A94" s="4">
        <v>90</v>
      </c>
      <c r="B94" s="4" t="s">
        <v>41</v>
      </c>
      <c r="C94" s="4" t="s">
        <v>40</v>
      </c>
      <c r="D94" s="4" t="s">
        <v>39</v>
      </c>
      <c r="E94" s="4" t="s">
        <v>19</v>
      </c>
      <c r="F94" s="4" t="s">
        <v>18</v>
      </c>
      <c r="G94" s="7">
        <v>31838</v>
      </c>
      <c r="H94" s="6" t="s">
        <v>23</v>
      </c>
      <c r="I94" s="4">
        <v>15.5</v>
      </c>
      <c r="J94" s="5">
        <v>5.5</v>
      </c>
      <c r="K94" s="5">
        <f t="shared" si="2"/>
        <v>85.25</v>
      </c>
    </row>
    <row r="95" spans="1:11">
      <c r="A95" s="4">
        <v>91</v>
      </c>
      <c r="B95" s="4" t="s">
        <v>38</v>
      </c>
      <c r="C95" s="4" t="s">
        <v>37</v>
      </c>
      <c r="D95" s="4" t="s">
        <v>36</v>
      </c>
      <c r="E95" s="4" t="s">
        <v>19</v>
      </c>
      <c r="F95" s="4" t="s">
        <v>35</v>
      </c>
      <c r="G95" s="7">
        <v>32135</v>
      </c>
      <c r="H95" s="6" t="s">
        <v>34</v>
      </c>
      <c r="I95" s="4">
        <v>40</v>
      </c>
      <c r="J95" s="5">
        <v>16.75</v>
      </c>
      <c r="K95" s="5">
        <f t="shared" si="2"/>
        <v>670</v>
      </c>
    </row>
    <row r="96" spans="1:11">
      <c r="A96" s="4">
        <v>92</v>
      </c>
      <c r="B96" s="4" t="s">
        <v>33</v>
      </c>
      <c r="C96" s="4" t="s">
        <v>32</v>
      </c>
      <c r="D96" s="4" t="s">
        <v>31</v>
      </c>
      <c r="E96" s="4" t="s">
        <v>30</v>
      </c>
      <c r="F96" s="4" t="s">
        <v>29</v>
      </c>
      <c r="G96" s="7">
        <v>30648</v>
      </c>
      <c r="H96" s="6" t="s">
        <v>28</v>
      </c>
      <c r="I96" s="4">
        <v>40</v>
      </c>
      <c r="J96" s="5">
        <v>7.22</v>
      </c>
      <c r="K96" s="5">
        <f t="shared" si="2"/>
        <v>288.8</v>
      </c>
    </row>
    <row r="97" spans="1:11">
      <c r="A97" s="4">
        <v>93</v>
      </c>
      <c r="B97" s="4" t="s">
        <v>27</v>
      </c>
      <c r="C97" s="4" t="s">
        <v>26</v>
      </c>
      <c r="D97" s="4" t="s">
        <v>25</v>
      </c>
      <c r="E97" s="4" t="s">
        <v>19</v>
      </c>
      <c r="F97" s="4" t="s">
        <v>24</v>
      </c>
      <c r="G97" s="7">
        <v>33336</v>
      </c>
      <c r="H97" s="6" t="s">
        <v>23</v>
      </c>
      <c r="I97" s="4">
        <v>40</v>
      </c>
      <c r="J97" s="5">
        <v>12.1</v>
      </c>
      <c r="K97" s="5">
        <f t="shared" si="2"/>
        <v>484</v>
      </c>
    </row>
    <row r="98" spans="1:11">
      <c r="A98" s="4">
        <v>94</v>
      </c>
      <c r="B98" s="4" t="s">
        <v>22</v>
      </c>
      <c r="C98" s="4" t="s">
        <v>21</v>
      </c>
      <c r="D98" s="4" t="s">
        <v>20</v>
      </c>
      <c r="E98" s="4" t="s">
        <v>19</v>
      </c>
      <c r="F98" s="4" t="s">
        <v>18</v>
      </c>
      <c r="G98" s="7">
        <v>33117</v>
      </c>
      <c r="H98" s="6"/>
      <c r="I98" s="4">
        <v>15.5</v>
      </c>
      <c r="J98" s="5">
        <v>6.5</v>
      </c>
      <c r="K98" s="5">
        <f t="shared" si="2"/>
        <v>100.75</v>
      </c>
    </row>
    <row r="99" spans="1:11">
      <c r="K99" s="5"/>
    </row>
  </sheetData>
  <mergeCells count="1">
    <mergeCell ref="A1:K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SHEET1</vt:lpstr>
      <vt:lpstr>SHEET2</vt:lpstr>
      <vt:lpstr>Blank</vt:lpstr>
      <vt:lpstr>Invoice</vt:lpstr>
      <vt:lpstr>January 2025</vt:lpstr>
      <vt:lpstr>CEI</vt:lpstr>
      <vt:lpstr>FORMATTING</vt:lpstr>
      <vt:lpstr>SPECIAL</vt:lpstr>
      <vt:lpstr>SORT DATA</vt:lpstr>
      <vt:lpstr>bonus</vt:lpstr>
      <vt:lpstr>Invoice!Print_Area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dcterms:created xsi:type="dcterms:W3CDTF">2008-06-13T19:36:20Z</dcterms:created>
  <dcterms:modified xsi:type="dcterms:W3CDTF">2024-12-11T18:51:08Z</dcterms:modified>
</cp:coreProperties>
</file>